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-345" yWindow="2520" windowWidth="19440" windowHeight="6525"/>
  </bookViews>
  <sheets>
    <sheet name="ආසේවි කුරුණැගල" sheetId="10" r:id="rId1"/>
  </sheets>
  <definedNames>
    <definedName name="_xlnm.Print_Area" localSheetId="0">'ආසේවි කුරුණැගල'!$A$1:$AO$62</definedName>
    <definedName name="_xlnm.Print_Titles" localSheetId="0">'ආසේවි කුරුණැගල'!$3:$3</definedName>
  </definedNames>
  <calcPr calcId="144525"/>
</workbook>
</file>

<file path=xl/calcChain.xml><?xml version="1.0" encoding="utf-8"?>
<calcChain xmlns="http://schemas.openxmlformats.org/spreadsheetml/2006/main">
  <c r="I52" i="10" l="1"/>
  <c r="I51" i="10"/>
  <c r="I54" i="10"/>
  <c r="Q34" i="10" l="1"/>
  <c r="Q15" i="10"/>
  <c r="Q20" i="10"/>
  <c r="Q23" i="10"/>
  <c r="Q24" i="10"/>
  <c r="L9" i="10"/>
  <c r="Q9" i="10" s="1"/>
  <c r="I9" i="10" l="1"/>
  <c r="J9" i="10" s="1"/>
  <c r="AG9" i="10" s="1"/>
  <c r="I40" i="10"/>
  <c r="J40" i="10" s="1"/>
  <c r="I19" i="10"/>
  <c r="J19" i="10" s="1"/>
  <c r="I48" i="10"/>
  <c r="J48" i="10" s="1"/>
  <c r="I4" i="10"/>
  <c r="J4" i="10" s="1"/>
  <c r="I6" i="10"/>
  <c r="J6" i="10" s="1"/>
  <c r="I21" i="10"/>
  <c r="J21" i="10" s="1"/>
  <c r="I8" i="10"/>
  <c r="J8" i="10" s="1"/>
  <c r="I58" i="10"/>
  <c r="J58" i="10" s="1"/>
  <c r="AG58" i="10" s="1"/>
  <c r="I33" i="10"/>
  <c r="J33" i="10" s="1"/>
  <c r="AG33" i="10" s="1"/>
  <c r="I32" i="10"/>
  <c r="J32" i="10" s="1"/>
  <c r="I43" i="10"/>
  <c r="J43" i="10" s="1"/>
  <c r="AG43" i="10" s="1"/>
  <c r="I5" i="10"/>
  <c r="J5" i="10" s="1"/>
  <c r="I13" i="10"/>
  <c r="J13" i="10" s="1"/>
  <c r="I35" i="10"/>
  <c r="J35" i="10" s="1"/>
  <c r="I62" i="10"/>
  <c r="J62" i="10" s="1"/>
  <c r="AG62" i="10" s="1"/>
  <c r="J52" i="10"/>
  <c r="AG52" i="10" s="1"/>
  <c r="I11" i="10"/>
  <c r="J11" i="10" s="1"/>
  <c r="I17" i="10"/>
  <c r="J17" i="10" s="1"/>
  <c r="I44" i="10"/>
  <c r="J44" i="10" s="1"/>
  <c r="AG44" i="10" s="1"/>
  <c r="J51" i="10"/>
  <c r="AG51" i="10" s="1"/>
  <c r="I57" i="10"/>
  <c r="J57" i="10" s="1"/>
  <c r="AG57" i="10" s="1"/>
  <c r="I7" i="10"/>
  <c r="J7" i="10" s="1"/>
  <c r="I41" i="10"/>
  <c r="J41" i="10" s="1"/>
  <c r="AG41" i="10" s="1"/>
  <c r="I34" i="10"/>
  <c r="J34" i="10" s="1"/>
  <c r="AG34" i="10" s="1"/>
  <c r="I29" i="10"/>
  <c r="J29" i="10" s="1"/>
  <c r="AG29" i="10" s="1"/>
  <c r="I15" i="10"/>
  <c r="J15" i="10" s="1"/>
  <c r="AG15" i="10" s="1"/>
  <c r="I23" i="10"/>
  <c r="J23" i="10" s="1"/>
  <c r="AG23" i="10" s="1"/>
  <c r="I53" i="10"/>
  <c r="J53" i="10" s="1"/>
  <c r="AG53" i="10" s="1"/>
  <c r="I59" i="10"/>
  <c r="J59" i="10" s="1"/>
  <c r="AG59" i="10" s="1"/>
  <c r="I46" i="10"/>
  <c r="J46" i="10" s="1"/>
  <c r="AG46" i="10" s="1"/>
  <c r="I31" i="10"/>
  <c r="J31" i="10" s="1"/>
  <c r="AG31" i="10" s="1"/>
  <c r="I22" i="10"/>
  <c r="J22" i="10" s="1"/>
  <c r="I28" i="10"/>
  <c r="J28" i="10" s="1"/>
  <c r="I10" i="10"/>
  <c r="J10" i="10" s="1"/>
  <c r="I16" i="10"/>
  <c r="J16" i="10" s="1"/>
  <c r="I12" i="10"/>
  <c r="J12" i="10" s="1"/>
  <c r="I30" i="10"/>
  <c r="J30" i="10" s="1"/>
  <c r="AG30" i="10" s="1"/>
  <c r="I38" i="10"/>
  <c r="J38" i="10" s="1"/>
  <c r="AG38" i="10" s="1"/>
  <c r="I45" i="10"/>
  <c r="J45" i="10" s="1"/>
  <c r="AG45" i="10" s="1"/>
  <c r="I24" i="10"/>
  <c r="J24" i="10" s="1"/>
  <c r="AG24" i="10" s="1"/>
  <c r="I20" i="10"/>
  <c r="J20" i="10" s="1"/>
  <c r="AG20" i="10" s="1"/>
  <c r="J54" i="10"/>
  <c r="AG54" i="10" s="1"/>
  <c r="I36" i="10"/>
  <c r="J36" i="10" s="1"/>
  <c r="AG36" i="10" s="1"/>
  <c r="I55" i="10"/>
  <c r="J55" i="10" s="1"/>
  <c r="I25" i="10"/>
  <c r="J25" i="10" s="1"/>
  <c r="I61" i="10"/>
  <c r="J61" i="10" s="1"/>
  <c r="AG61" i="10" s="1"/>
  <c r="I18" i="10"/>
  <c r="J18" i="10" s="1"/>
  <c r="I47" i="10"/>
  <c r="J47" i="10" s="1"/>
  <c r="AG47" i="10" s="1"/>
  <c r="I42" i="10"/>
  <c r="J42" i="10" s="1"/>
  <c r="AG42" i="10" s="1"/>
  <c r="I60" i="10"/>
  <c r="J60" i="10" s="1"/>
  <c r="AG60" i="10" s="1"/>
  <c r="I26" i="10"/>
  <c r="J26" i="10" s="1"/>
  <c r="AG26" i="10" s="1"/>
  <c r="I49" i="10"/>
  <c r="J49" i="10" s="1"/>
  <c r="AG49" i="10" s="1"/>
  <c r="I27" i="10"/>
  <c r="J27" i="10" s="1"/>
  <c r="AG27" i="10" s="1"/>
  <c r="I37" i="10"/>
  <c r="J37" i="10" s="1"/>
  <c r="AG37" i="10" s="1"/>
  <c r="I39" i="10"/>
  <c r="J39" i="10" s="1"/>
  <c r="AG39" i="10" s="1"/>
  <c r="I50" i="10"/>
  <c r="J50" i="10" s="1"/>
  <c r="AG50" i="10" s="1"/>
  <c r="I56" i="10"/>
  <c r="J56" i="10" s="1"/>
  <c r="AG56" i="10" s="1"/>
  <c r="N22" i="10" l="1"/>
  <c r="Q22" i="10" s="1"/>
  <c r="AG22" i="10" l="1"/>
  <c r="L18" i="10"/>
  <c r="L25" i="10"/>
  <c r="L12" i="10"/>
  <c r="L16" i="10"/>
  <c r="L10" i="10"/>
  <c r="Q10" i="10" s="1"/>
  <c r="L28" i="10"/>
  <c r="Q28" i="10" s="1"/>
  <c r="L7" i="10"/>
  <c r="Q7" i="10" s="1"/>
  <c r="L17" i="10"/>
  <c r="Q17" i="10" s="1"/>
  <c r="L11" i="10"/>
  <c r="Q11" i="10" s="1"/>
  <c r="L35" i="10"/>
  <c r="Q35" i="10" s="1"/>
  <c r="L13" i="10"/>
  <c r="Q13" i="10" s="1"/>
  <c r="L5" i="10"/>
  <c r="Q5" i="10" s="1"/>
  <c r="V32" i="10"/>
  <c r="L32" i="10"/>
  <c r="Q32" i="10" s="1"/>
  <c r="L8" i="10"/>
  <c r="Q8" i="10" s="1"/>
  <c r="L21" i="10"/>
  <c r="L6" i="10"/>
  <c r="Q6" i="10" s="1"/>
  <c r="L4" i="10"/>
  <c r="L19" i="10"/>
  <c r="Q19" i="10" s="1"/>
  <c r="AG19" i="10" s="1"/>
  <c r="I14" i="10"/>
  <c r="J14" i="10" s="1"/>
  <c r="Q4" i="10" l="1"/>
  <c r="AG4" i="10" s="1"/>
  <c r="Q25" i="10"/>
  <c r="AG25" i="10" s="1"/>
  <c r="Q18" i="10"/>
  <c r="AG18" i="10" s="1"/>
  <c r="Q21" i="10"/>
  <c r="AG21" i="10" s="1"/>
  <c r="Q16" i="10"/>
  <c r="AG16" i="10" s="1"/>
  <c r="Q12" i="10"/>
  <c r="AG12" i="10" s="1"/>
  <c r="AG48" i="10"/>
  <c r="AG17" i="10"/>
  <c r="AG10" i="10"/>
  <c r="AG14" i="10"/>
  <c r="AG28" i="10"/>
  <c r="AG32" i="10"/>
  <c r="AG7" i="10"/>
  <c r="AG40" i="10"/>
  <c r="AG5" i="10"/>
  <c r="AG35" i="10"/>
  <c r="AG13" i="10"/>
  <c r="AG8" i="10"/>
  <c r="AG6" i="10"/>
  <c r="AG11" i="10"/>
  <c r="AG55" i="10"/>
</calcChain>
</file>

<file path=xl/sharedStrings.xml><?xml version="1.0" encoding="utf-8"?>
<sst xmlns="http://schemas.openxmlformats.org/spreadsheetml/2006/main" count="871" uniqueCount="478">
  <si>
    <t>ADDRESS</t>
  </si>
  <si>
    <t>TELEPHONE NUMBER</t>
  </si>
  <si>
    <t xml:space="preserve"> SEX </t>
  </si>
  <si>
    <t>RELIGION</t>
  </si>
  <si>
    <t xml:space="preserve"> NATION </t>
  </si>
  <si>
    <t>MAJ</t>
  </si>
  <si>
    <t>SLAC</t>
  </si>
  <si>
    <t>1 SLAC</t>
  </si>
  <si>
    <t>SER</t>
  </si>
  <si>
    <t>SINHALA</t>
  </si>
  <si>
    <t>USP</t>
  </si>
  <si>
    <t>MAJOR</t>
  </si>
  <si>
    <t>MALE</t>
  </si>
  <si>
    <t>BUDDIHIST</t>
  </si>
  <si>
    <t>CHILD NAME</t>
  </si>
  <si>
    <t xml:space="preserve"> NIC NUMBER</t>
  </si>
  <si>
    <t>Natioal Sport</t>
  </si>
  <si>
    <t>SLE</t>
  </si>
  <si>
    <t>MBO</t>
  </si>
  <si>
    <t>SER
 (REG
 WISE)       (a)</t>
  </si>
  <si>
    <t>REGT NO (b)</t>
  </si>
  <si>
    <t xml:space="preserve">RANK (c)     </t>
  </si>
  <si>
    <t>NAME (d)</t>
  </si>
  <si>
    <t xml:space="preserve">REGTL (e) </t>
  </si>
  <si>
    <t>UNIT (f)</t>
  </si>
  <si>
    <t>DATE OF ENLIST
 FROM
 P&amp;R (g)</t>
  </si>
  <si>
    <t>MKS CONSIDER DATE (h)</t>
  </si>
  <si>
    <t>SVC
  (NO OF DAYS)   (i)</t>
  </si>
  <si>
    <t>MKS (0.5)   PER              DAY) (j)</t>
  </si>
  <si>
    <t>DATES
 OF OP
 AREA (LOCAL)  (k)</t>
  </si>
  <si>
    <t>MKS (0.821 PER DAY)   (l)</t>
  </si>
  <si>
    <t>DATES OF
 OP AREA (UN MISSION) (m)</t>
  </si>
  <si>
    <t>MKS (0.2 PER DAY) (n)</t>
  </si>
  <si>
    <t>DISABLED % FROM DAMS (Max 4500) NOT FOR MBO (o)</t>
  </si>
  <si>
    <t>MKS (%x45)    (p)</t>
  </si>
  <si>
    <t>TOTAL 
 OP AREA MARKS (q=l+o+p)</t>
  </si>
  <si>
    <t>MKS (s)</t>
  </si>
  <si>
    <t>STATES
 KIA,
 WIA,
 MBO,
 SER (t)</t>
  </si>
  <si>
    <t>DISABLED % FROM DAMS (Max 1000) (u)</t>
  </si>
  <si>
    <t>MKS (%x10) (v)</t>
  </si>
  <si>
    <t>DISABLED % FROM DAMS (Max300) (w)</t>
  </si>
  <si>
    <t>MKS (%x3) (x)</t>
  </si>
  <si>
    <t>MEDAL FROM DPA (y)</t>
  </si>
  <si>
    <t>MKS (z)</t>
  </si>
  <si>
    <t>SPORTS QULIFICATION  (aa)</t>
  </si>
  <si>
    <t>MKS (ab)</t>
  </si>
  <si>
    <t>SPOUSE'S MKS (ac)</t>
  </si>
  <si>
    <t>AWOL (No Of Days from P&amp;R)    (ad)</t>
  </si>
  <si>
    <t>FINAL MKS  (af)</t>
  </si>
  <si>
    <t>MKS(.) (ae)</t>
  </si>
  <si>
    <t>KIA MKS      (ag)</t>
  </si>
  <si>
    <t>FEMALE</t>
  </si>
  <si>
    <t>SGT</t>
  </si>
  <si>
    <t xml:space="preserve">SGT </t>
  </si>
  <si>
    <t>CPL</t>
  </si>
  <si>
    <t xml:space="preserve">CPL  </t>
  </si>
  <si>
    <t>L/CPL</t>
  </si>
  <si>
    <t>S/SGT</t>
  </si>
  <si>
    <t>S/109669</t>
  </si>
  <si>
    <t>RDSD KUMARA</t>
  </si>
  <si>
    <t>RDMT DARSHANA</t>
  </si>
  <si>
    <t>0714588329</t>
  </si>
  <si>
    <t>880553992 V</t>
  </si>
  <si>
    <t>RSP</t>
  </si>
  <si>
    <t>WO II</t>
  </si>
  <si>
    <t>5 SLAC</t>
  </si>
  <si>
    <t>S/107581</t>
  </si>
  <si>
    <t>KD SAMPATH</t>
  </si>
  <si>
    <t>MATALE ROAD, MADURAGODA</t>
  </si>
  <si>
    <t>S/110221</t>
  </si>
  <si>
    <t>RMCK BANDARA</t>
  </si>
  <si>
    <t>RMCD BANDARA</t>
  </si>
  <si>
    <t>920720609 V</t>
  </si>
  <si>
    <t>SLA</t>
  </si>
  <si>
    <t>BDR</t>
  </si>
  <si>
    <t>6 SLA</t>
  </si>
  <si>
    <t>S/158693</t>
  </si>
  <si>
    <t xml:space="preserve">KACP SENARATHNA </t>
  </si>
  <si>
    <t>NATIONAL, DEFENCE SERVICE</t>
  </si>
  <si>
    <t>KATYS SENARATHNA</t>
  </si>
  <si>
    <t>0704696219</t>
  </si>
  <si>
    <t>843083927 V</t>
  </si>
  <si>
    <t>7 SLA</t>
  </si>
  <si>
    <t>S/158840</t>
  </si>
  <si>
    <t xml:space="preserve">WVMP BANDARA </t>
  </si>
  <si>
    <t>WVAN BANDARA</t>
  </si>
  <si>
    <t>NO:105/1/A, HAYAANDAHENA, MAKULPOTHA</t>
  </si>
  <si>
    <t>0702978853</t>
  </si>
  <si>
    <t>853260894 V</t>
  </si>
  <si>
    <t>RSP,DP</t>
  </si>
  <si>
    <t>DP</t>
  </si>
  <si>
    <t>6 SLE</t>
  </si>
  <si>
    <t>9 SLE</t>
  </si>
  <si>
    <t xml:space="preserve">CPL </t>
  </si>
  <si>
    <t>SLSC</t>
  </si>
  <si>
    <t>4 SLSC</t>
  </si>
  <si>
    <t>S/285901</t>
  </si>
  <si>
    <t xml:space="preserve">HPIC MALDENIYA </t>
  </si>
  <si>
    <t>HPHTS MALDENIYA</t>
  </si>
  <si>
    <t>SADAMALI BAKARIYA, NISALAUYANA, GONAGAMA, KURUNAGALA</t>
  </si>
  <si>
    <t>0706593518</t>
  </si>
  <si>
    <t>921892373V</t>
  </si>
  <si>
    <t>SLLI</t>
  </si>
  <si>
    <t>3 SLLI</t>
  </si>
  <si>
    <t>S/321802</t>
  </si>
  <si>
    <t>KASJ PERERA</t>
  </si>
  <si>
    <t>KAT THEHASNA</t>
  </si>
  <si>
    <t>NO 25, NAMAL UYANA, DEEGITHAWA, MINUWANGETE, WARIYAPOLA</t>
  </si>
  <si>
    <t xml:space="preserve">0718613045 </t>
  </si>
  <si>
    <t>871334650 V</t>
  </si>
  <si>
    <t>LT(QM)</t>
  </si>
  <si>
    <t>10 SLLI</t>
  </si>
  <si>
    <t>O/69031</t>
  </si>
  <si>
    <t xml:space="preserve">RMAU RANASINGHA </t>
  </si>
  <si>
    <t>RMLA  RANSINGHA</t>
  </si>
  <si>
    <t>WASANA, MINIHETTIYA, KURUNEGALA</t>
  </si>
  <si>
    <t>0710418069</t>
  </si>
  <si>
    <t>SLSR</t>
  </si>
  <si>
    <t>S/15E01459</t>
  </si>
  <si>
    <t>5 (V) SLSR</t>
  </si>
  <si>
    <t>0777949851</t>
  </si>
  <si>
    <t>O/69899</t>
  </si>
  <si>
    <t>UEK RANASINGHE</t>
  </si>
  <si>
    <t>6 SLSR</t>
  </si>
  <si>
    <t>UTS RANASINGHE</t>
  </si>
  <si>
    <t>NO:39, SAARAGAMA KURUNEGALA</t>
  </si>
  <si>
    <t>0711281292</t>
  </si>
  <si>
    <t>893484213V</t>
  </si>
  <si>
    <t>8 SLSR</t>
  </si>
  <si>
    <t>S/382327</t>
  </si>
  <si>
    <t>RMYN DASANAYAKA</t>
  </si>
  <si>
    <t>KOOMBUWA, KUMBUKGATE</t>
  </si>
  <si>
    <t>0711287729</t>
  </si>
  <si>
    <t>942131640 V</t>
  </si>
  <si>
    <t>12 SLSR</t>
  </si>
  <si>
    <t>S/368406</t>
  </si>
  <si>
    <t xml:space="preserve">EMRK EKANAYAKE   </t>
  </si>
  <si>
    <t>0778803596</t>
  </si>
  <si>
    <t>862281683 V</t>
  </si>
  <si>
    <t>S/385963</t>
  </si>
  <si>
    <t xml:space="preserve">MIPIGM SENEWIRATHNA  </t>
  </si>
  <si>
    <t>12SLSR</t>
  </si>
  <si>
    <t>0759887485</t>
  </si>
  <si>
    <t>RSP, DP</t>
  </si>
  <si>
    <t>GW</t>
  </si>
  <si>
    <t>8 GW</t>
  </si>
  <si>
    <t>GR</t>
  </si>
  <si>
    <t>4 GR</t>
  </si>
  <si>
    <t>8 GR</t>
  </si>
  <si>
    <t>S/483168</t>
  </si>
  <si>
    <t>EGHS HEENKENDA</t>
  </si>
  <si>
    <t>EGTI HEENKENDA</t>
  </si>
  <si>
    <t>0715209436</t>
  </si>
  <si>
    <t>910851497 V</t>
  </si>
  <si>
    <t>16 GR</t>
  </si>
  <si>
    <t>VIR</t>
  </si>
  <si>
    <t>5VIR</t>
  </si>
  <si>
    <t>S/521272</t>
  </si>
  <si>
    <t xml:space="preserve">IPR PRIYAKARA  </t>
  </si>
  <si>
    <t>ISH DEWANMINI</t>
  </si>
  <si>
    <t xml:space="preserve">NO : 184/3, PARAGAHAPITIYA, RIKILLAGAMUMA, WELLAWA </t>
  </si>
  <si>
    <t>7 VIR</t>
  </si>
  <si>
    <t>O/67827</t>
  </si>
  <si>
    <t xml:space="preserve">FKRC DE SILVA </t>
  </si>
  <si>
    <t>FKKUA DE SILVA</t>
  </si>
  <si>
    <t>0719152098</t>
  </si>
  <si>
    <t>S/516168</t>
  </si>
  <si>
    <t xml:space="preserve">AMP PUSHPAKUMARA </t>
  </si>
  <si>
    <t>AMAE AMARASINGHE</t>
  </si>
  <si>
    <t>NO:132/1,UMANGAWA,KATUPOTHA</t>
  </si>
  <si>
    <t xml:space="preserve">860181606  V </t>
  </si>
  <si>
    <t>S/528083</t>
  </si>
  <si>
    <t>DMKU DAHANAKA</t>
  </si>
  <si>
    <t>KATUGAMPALGEDARA IGURUWATHTHA MAWATHAGAMA</t>
  </si>
  <si>
    <t>893582673 V</t>
  </si>
  <si>
    <t>9 VIR</t>
  </si>
  <si>
    <t>S/517277</t>
  </si>
  <si>
    <t xml:space="preserve">NPPC NAWARATHNA </t>
  </si>
  <si>
    <t>USP-2023</t>
  </si>
  <si>
    <t>NPSD NAWARATHNA</t>
  </si>
  <si>
    <t>BAMUNUGEDARA, AWULEGAMA</t>
  </si>
  <si>
    <t>0723942181</t>
  </si>
  <si>
    <t>198432802881</t>
  </si>
  <si>
    <t>S/529170</t>
  </si>
  <si>
    <t xml:space="preserve">RDSM  WIJERATHNE </t>
  </si>
  <si>
    <t>RDDV WIJERATHNE</t>
  </si>
  <si>
    <t>BALAGALA ANHANDIYA</t>
  </si>
  <si>
    <t>0757263309</t>
  </si>
  <si>
    <t>910254057 V</t>
  </si>
  <si>
    <t>S/529949</t>
  </si>
  <si>
    <t xml:space="preserve">BMMM BANDARANAYAKA </t>
  </si>
  <si>
    <t>BMMI BANDARANAYAKA</t>
  </si>
  <si>
    <t>MITIPOTHA JUNTION,THALATUWA,WELLAWA</t>
  </si>
  <si>
    <t>0758006327</t>
  </si>
  <si>
    <t>923503846 V</t>
  </si>
  <si>
    <t>S/530743</t>
  </si>
  <si>
    <t xml:space="preserve">RMLD RATHNAYAKA </t>
  </si>
  <si>
    <t>RMVS RATHNAYAKA</t>
  </si>
  <si>
    <t>POLPITHIYAMADA, WELLAWA</t>
  </si>
  <si>
    <t>0703133741</t>
  </si>
  <si>
    <t>932174057 V</t>
  </si>
  <si>
    <t>14 VIR</t>
  </si>
  <si>
    <t>O/68873</t>
  </si>
  <si>
    <t>WMSPK  KARUNARATHNA</t>
  </si>
  <si>
    <t xml:space="preserve">WMYS WANNINAYAKE  </t>
  </si>
  <si>
    <t>NISANSALA UYANA, KUDAKOWANA ROAD, THORA YAYA, KURUNEGALA</t>
  </si>
  <si>
    <t>0712226878</t>
  </si>
  <si>
    <t>873180064 V</t>
  </si>
  <si>
    <t>MIR</t>
  </si>
  <si>
    <t>1 MIR</t>
  </si>
  <si>
    <t>CR</t>
  </si>
  <si>
    <t>PTE</t>
  </si>
  <si>
    <t>O/66881</t>
  </si>
  <si>
    <t>474/1/D, DELIKANUWAWA, RANGAMA, WELLAWA</t>
  </si>
  <si>
    <t>0763232721</t>
  </si>
  <si>
    <t>198707402819</t>
  </si>
  <si>
    <t>S/CDO554863</t>
  </si>
  <si>
    <t xml:space="preserve">IASD THILAK  </t>
  </si>
  <si>
    <t>IA BOWINYA BOSANDI</t>
  </si>
  <si>
    <t xml:space="preserve">PUBBOWA, THALVITA </t>
  </si>
  <si>
    <t>0776132431</t>
  </si>
  <si>
    <t>198911901944</t>
  </si>
  <si>
    <t>SF</t>
  </si>
  <si>
    <t>4 SF</t>
  </si>
  <si>
    <t>MIC</t>
  </si>
  <si>
    <t>7 MIC</t>
  </si>
  <si>
    <t>S/778298</t>
  </si>
  <si>
    <t xml:space="preserve">PGSP GAMAGE </t>
  </si>
  <si>
    <t>0775160664</t>
  </si>
  <si>
    <t>933004040V</t>
  </si>
  <si>
    <t>SLASC</t>
  </si>
  <si>
    <t>1 SLASC</t>
  </si>
  <si>
    <t>O/68868</t>
  </si>
  <si>
    <t xml:space="preserve">HMLS BANDARA </t>
  </si>
  <si>
    <t>4 SLASC</t>
  </si>
  <si>
    <t>HMBM BANDARA</t>
  </si>
  <si>
    <t>PANSALA PARA, GALTAM WEWA, POLPITHIGAMA</t>
  </si>
  <si>
    <t>0773176697</t>
  </si>
  <si>
    <t>6 SLASC</t>
  </si>
  <si>
    <t>SLAMC</t>
  </si>
  <si>
    <t>400</t>
  </si>
  <si>
    <t>350</t>
  </si>
  <si>
    <t>3 SLAMC</t>
  </si>
  <si>
    <t>S/651575</t>
  </si>
  <si>
    <t xml:space="preserve">KMDW BANDARA </t>
  </si>
  <si>
    <t>NO29, DAMPITIYA, ETHANAWATHTHA, KURUNEGALA.</t>
  </si>
  <si>
    <t>0771847333</t>
  </si>
  <si>
    <t>833431854 V</t>
  </si>
  <si>
    <t>4 SLAMC</t>
  </si>
  <si>
    <t>S/651631</t>
  </si>
  <si>
    <t xml:space="preserve">RMJNB RATHNAYAKA </t>
  </si>
  <si>
    <t>RMMD RATHNAYAKA</t>
  </si>
  <si>
    <t>NO 152/6, KOTIKAPOLA, MAWATHAGAMA</t>
  </si>
  <si>
    <t>0764469374</t>
  </si>
  <si>
    <t>833111876V</t>
  </si>
  <si>
    <t>SLAOC</t>
  </si>
  <si>
    <t>5 SLAOC</t>
  </si>
  <si>
    <t>SLEME</t>
  </si>
  <si>
    <t>3 SLEME</t>
  </si>
  <si>
    <t>S/629900</t>
  </si>
  <si>
    <t xml:space="preserve">PGCM PALLEWELA </t>
  </si>
  <si>
    <t>PGCT PALLEWELA</t>
  </si>
  <si>
    <t xml:space="preserve">79/2, DOBAGAHAGEDARA, PAHALA ABAKOTE </t>
  </si>
  <si>
    <t>0755137590</t>
  </si>
  <si>
    <t>930931292 V</t>
  </si>
  <si>
    <t>7 SLEME</t>
  </si>
  <si>
    <t>EME(ARMD) BN</t>
  </si>
  <si>
    <t>S/629083</t>
  </si>
  <si>
    <t xml:space="preserve">WAND WEERAKOON </t>
  </si>
  <si>
    <t>WASSD WEERAKOON</t>
  </si>
  <si>
    <t>0712414121</t>
  </si>
  <si>
    <t>198415901950</t>
  </si>
  <si>
    <t>SLCMP</t>
  </si>
  <si>
    <t>1 SLCMP</t>
  </si>
  <si>
    <t>2 SLCMP</t>
  </si>
  <si>
    <t>S/678430</t>
  </si>
  <si>
    <t xml:space="preserve">RWSP GNANASINGHE </t>
  </si>
  <si>
    <t>RL SESADI</t>
  </si>
  <si>
    <t>109/1, UYANDANA, HIDAGOLLA, KURUNEGALA</t>
  </si>
  <si>
    <t>0716394309</t>
  </si>
  <si>
    <t>872201327 V</t>
  </si>
  <si>
    <t>SLAGSC</t>
  </si>
  <si>
    <t>1 SLAGSC</t>
  </si>
  <si>
    <t>O/71136</t>
  </si>
  <si>
    <t>HPR RANASINGHE</t>
  </si>
  <si>
    <t>HPSG RANASINGHE</t>
  </si>
  <si>
    <t>WILGAMUWA, ESTATE, WENNORUWA, ALAWWA</t>
  </si>
  <si>
    <t>S/704605</t>
  </si>
  <si>
    <t xml:space="preserve">LN PRASANGA </t>
  </si>
  <si>
    <t>NO 320, PEETRA WALIYA, HIRIPITIYA, NIKADALUPOTHA</t>
  </si>
  <si>
    <t>952121502V</t>
  </si>
  <si>
    <t>2(V)SLAGSC</t>
  </si>
  <si>
    <t>S/2O01799</t>
  </si>
  <si>
    <t xml:space="preserve">WGAP JAYAWARDHNA </t>
  </si>
  <si>
    <t>TD JAYAWARDHENA</t>
  </si>
  <si>
    <t>S/O101166</t>
  </si>
  <si>
    <t xml:space="preserve">KADA LAKMAL </t>
  </si>
  <si>
    <t>NO 561/8, KAJULANDAWATTHA, METIYAGANE</t>
  </si>
  <si>
    <t>891944624V</t>
  </si>
  <si>
    <t>S/O101812</t>
  </si>
  <si>
    <t xml:space="preserve">HCK WICKRAMARATHNE </t>
  </si>
  <si>
    <t>DT MANODYA</t>
  </si>
  <si>
    <t>A/68, KOTAWELLA, NELUMDENIYA</t>
  </si>
  <si>
    <t>926543660V</t>
  </si>
  <si>
    <t>4 SLAGSC (P&amp;R)</t>
  </si>
  <si>
    <t>S/703168</t>
  </si>
  <si>
    <t xml:space="preserve">JMCK JAYASUNDARA </t>
  </si>
  <si>
    <t>MADAGEDARA, GOKARELLA</t>
  </si>
  <si>
    <t>903004304V</t>
  </si>
  <si>
    <t>SLAWC</t>
  </si>
  <si>
    <t>1 SLAWC</t>
  </si>
  <si>
    <t>S/725383</t>
  </si>
  <si>
    <t xml:space="preserve"> HSC DE SILVA</t>
  </si>
  <si>
    <t>K G R H S GUNASEKARA</t>
  </si>
  <si>
    <t>PALAPATHWALA,MAHAPITIYA, POTHUHERA</t>
  </si>
  <si>
    <t>915754333V</t>
  </si>
  <si>
    <t>3 (V) SLAWC</t>
  </si>
  <si>
    <t>S/R100386</t>
  </si>
  <si>
    <t>RWL MADUSHANI</t>
  </si>
  <si>
    <t>HILOGAMA ROAD GALKANDA NIKAWERATIYA</t>
  </si>
  <si>
    <t>0770285820</t>
  </si>
  <si>
    <t>SLNG</t>
  </si>
  <si>
    <t>3 SLNG</t>
  </si>
  <si>
    <t>O/8725</t>
  </si>
  <si>
    <t>RAM RANASINGHE</t>
  </si>
  <si>
    <t>RANN  RANASINGHE</t>
  </si>
  <si>
    <t>NO 24, NAMAL UYANA, DEEGITAWA, MINUWANGETE</t>
  </si>
  <si>
    <t>0775858812</t>
  </si>
  <si>
    <t>830544534 V</t>
  </si>
  <si>
    <t>NO 213, KIRIDI GALLA PARA, RIDEEGAMA</t>
  </si>
  <si>
    <t>S/106358</t>
  </si>
  <si>
    <t>GHMTJ HERATH</t>
  </si>
  <si>
    <t>GHMTD HERATH</t>
  </si>
  <si>
    <t>KAKUNA WATHTHA, YOGAMUWAKANDA, POLGAHAWELA</t>
  </si>
  <si>
    <t>0703503801</t>
  </si>
  <si>
    <t>843610463 V</t>
  </si>
  <si>
    <t>S/107377</t>
  </si>
  <si>
    <t>DMJPK EKANAYAKA</t>
  </si>
  <si>
    <t>DMDN EKANAYAKA</t>
  </si>
  <si>
    <t>HERATH NIWASA, HETTIGAMA, KUMBUKGETE</t>
  </si>
  <si>
    <t>0772064270</t>
  </si>
  <si>
    <t>843194710 V</t>
  </si>
  <si>
    <t>DARASANA NIWASA, DIULGOLLA, HUNUPOLA, NIKADALUPOTHA</t>
  </si>
  <si>
    <t>KSO KULATHUNAGA</t>
  </si>
  <si>
    <t>0772211209</t>
  </si>
  <si>
    <t>198424701222</t>
  </si>
  <si>
    <t>WATHTHEGEDARA, DABALIYADDA, BAMUNAKOTUWA</t>
  </si>
  <si>
    <t>0788639053</t>
  </si>
  <si>
    <t>NO: 293/B/2, SARVODAYA MAWATHA, MASPOTHA</t>
  </si>
  <si>
    <t>S/244259</t>
  </si>
  <si>
    <t>MMNM  MARASINGHE</t>
  </si>
  <si>
    <t>KOLONGOLLA, KUMBUKWEWA</t>
  </si>
  <si>
    <t>0719203755</t>
  </si>
  <si>
    <t>S/241814</t>
  </si>
  <si>
    <t>SN ANURASIRI</t>
  </si>
  <si>
    <t>NO,52/1, UDANAGAMA, HINDAGOLLA, KURUNEGALA</t>
  </si>
  <si>
    <t>0768661250</t>
  </si>
  <si>
    <t>832344257V</t>
  </si>
  <si>
    <t>EMSS EKANYAKE</t>
  </si>
  <si>
    <t>PALLEIGURUWATHTHA IGURUWATHTHA MAWATHAGAMA</t>
  </si>
  <si>
    <t>KUMARA BANDA AMA</t>
  </si>
  <si>
    <t>AMODS ATHAPATHTHU</t>
  </si>
  <si>
    <t>NO:22/1B, KANNADENIYA, KAHAPATHWALA</t>
  </si>
  <si>
    <t>871661820V</t>
  </si>
  <si>
    <t>S/5E02782</t>
  </si>
  <si>
    <t>RMANA JAYAWARDHANA</t>
  </si>
  <si>
    <t>444, NERIYAWA, KUBUKGETE</t>
  </si>
  <si>
    <t>0741385794</t>
  </si>
  <si>
    <t>900353561V</t>
  </si>
  <si>
    <t>LPL</t>
  </si>
  <si>
    <t>MIPMD SENAWIRATHNA</t>
  </si>
  <si>
    <t>NO 129/1 DEBARAWEWA KATUPOTHA</t>
  </si>
  <si>
    <t>S/418037</t>
  </si>
  <si>
    <t>RPBG WEERASINGHA</t>
  </si>
  <si>
    <t>(71/2) DEDURU NADEEGAMA ADAKOTE</t>
  </si>
  <si>
    <t>0702564874</t>
  </si>
  <si>
    <t>872993789 V</t>
  </si>
  <si>
    <t>S/474673</t>
  </si>
  <si>
    <t>LGA SAMAN KUMARA</t>
  </si>
  <si>
    <t>LGMH AKSHANA</t>
  </si>
  <si>
    <t>NO 424/2 SERUGAHA RUPPA, PIHIBUWA</t>
  </si>
  <si>
    <t>0770371020</t>
  </si>
  <si>
    <t>870303319 V</t>
  </si>
  <si>
    <t>S/481078</t>
  </si>
  <si>
    <t>DEGR RANATHUNGA</t>
  </si>
  <si>
    <t>DEGDA RANATHUNGHA</t>
  </si>
  <si>
    <t>115, DEWANA PIYAWARA, RATHTHATIUYANA, BARANDANA, HIDAGOLLA</t>
  </si>
  <si>
    <t>0775051015</t>
  </si>
  <si>
    <t>NO 8, WELIKUBURA, MAWATHAGAMA</t>
  </si>
  <si>
    <t>S/530116</t>
  </si>
  <si>
    <t>ADCN GUNASEKARA</t>
  </si>
  <si>
    <t>ADMN GUNASEKARA</t>
  </si>
  <si>
    <t>RATHNAGGAMA, PILLESSA</t>
  </si>
  <si>
    <t>933522202 V</t>
  </si>
  <si>
    <t>S/12H01106</t>
  </si>
  <si>
    <t>HPA GUNATHILAKA</t>
  </si>
  <si>
    <t>12(V) VIR</t>
  </si>
  <si>
    <t>HPSM GUNATHILAKA</t>
  </si>
  <si>
    <t>NO/87/1 WELIHARA GEDARA, KUBUKGATE, KURUNEGALA</t>
  </si>
  <si>
    <t>841260490 V</t>
  </si>
  <si>
    <t>S/528307</t>
  </si>
  <si>
    <t>ARC SURAWEERA</t>
  </si>
  <si>
    <t>AST SURAWEERA</t>
  </si>
  <si>
    <t>ANNASIGALA, MEE PALLEGAMA, MAWATHAGAMA</t>
  </si>
  <si>
    <t>870953585 V</t>
  </si>
  <si>
    <t>S/827801</t>
  </si>
  <si>
    <t>WEWAEHALA WATHTHA.GODAGAMA.GOKARALLA.</t>
  </si>
  <si>
    <t>0776081650</t>
  </si>
  <si>
    <t>872882405V</t>
  </si>
  <si>
    <t>4CR</t>
  </si>
  <si>
    <t>S/373023</t>
  </si>
  <si>
    <t>MLH HEMAJITH</t>
  </si>
  <si>
    <t>MLKT LIYANAGE</t>
  </si>
  <si>
    <t>WADUWEDAPALA, KOMBUWA, KUMBUKGATE</t>
  </si>
  <si>
    <t>0770746272</t>
  </si>
  <si>
    <t>843464777 V</t>
  </si>
  <si>
    <t>S/579954</t>
  </si>
  <si>
    <t>PRND ABERATHNA</t>
  </si>
  <si>
    <t>NO 206 KUDUMULLA, ALAUWA</t>
  </si>
  <si>
    <t>0766429351</t>
  </si>
  <si>
    <t>S/580518</t>
  </si>
  <si>
    <t xml:space="preserve">WEDANIYAWATTA, HUNUKOLA, NIKDALUPOTHA </t>
  </si>
  <si>
    <t>0777126099</t>
  </si>
  <si>
    <t>S/604822</t>
  </si>
  <si>
    <t>P B S N M M V V NAWARATHNA</t>
  </si>
  <si>
    <t>NO.72/4, HAPATH GAMUWA, MADAHAPOLA</t>
  </si>
  <si>
    <t>0714203024</t>
  </si>
  <si>
    <t>198806500939</t>
  </si>
  <si>
    <t>S/679817</t>
  </si>
  <si>
    <t>AMAM  RATHNAYAKA</t>
  </si>
  <si>
    <t>KEDAPATH WEHERA, PANADARAGAMA</t>
  </si>
  <si>
    <t>0773946810</t>
  </si>
  <si>
    <t>910540629 V</t>
  </si>
  <si>
    <t>WAND WEERAKOON,  NO 03, HOME 10, KALUGALLA ROAD, HIRIPITIYA, NIKADALUPOTHA</t>
  </si>
  <si>
    <t>S/629108</t>
  </si>
  <si>
    <t xml:space="preserve">MGAM LAKMAL </t>
  </si>
  <si>
    <t>MGADDG ARACHCHI</t>
  </si>
  <si>
    <t>350/2,THAMBUWA, MAELIYA</t>
  </si>
  <si>
    <t>0715628450</t>
  </si>
  <si>
    <t>0777148525</t>
  </si>
  <si>
    <t>0775251842</t>
  </si>
  <si>
    <t>0769116379</t>
  </si>
  <si>
    <t>0765329986</t>
  </si>
  <si>
    <t>0764506068</t>
  </si>
  <si>
    <t>0717271360</t>
  </si>
  <si>
    <t>0716074105</t>
  </si>
  <si>
    <t>0712802855</t>
  </si>
  <si>
    <t>0711803737</t>
  </si>
  <si>
    <t>RANK         ( r)</t>
  </si>
  <si>
    <t>0750715416</t>
  </si>
  <si>
    <t>0743456035</t>
  </si>
  <si>
    <t>0714648260</t>
  </si>
  <si>
    <t>0702248149</t>
  </si>
  <si>
    <t xml:space="preserve">AMAM RATHNAYAKA </t>
  </si>
  <si>
    <t xml:space="preserve">PRHN ABERATHNA </t>
  </si>
  <si>
    <t xml:space="preserve">WWGNS RAJAPAKSHA  </t>
  </si>
  <si>
    <t xml:space="preserve">RPPR WEERASINGHE </t>
  </si>
  <si>
    <t xml:space="preserve"> RMMM DASANAYAKA</t>
  </si>
  <si>
    <t xml:space="preserve">RMAJNK JAYAWARDANA </t>
  </si>
  <si>
    <t xml:space="preserve">MMMM MARASINGHE </t>
  </si>
  <si>
    <t>K M S S K KAHANDAWA</t>
  </si>
  <si>
    <t xml:space="preserve">DML MADUSANKA    </t>
  </si>
  <si>
    <t xml:space="preserve">JMJ ANURASIRI </t>
  </si>
  <si>
    <t>GRADE 01 (DEFENCE SCHOOL – KURUNEGALA) TEMPORARY MARK SHEET - 2026</t>
  </si>
  <si>
    <t>KAHANDAWA MUDIYANSELAGE YESADI DAHAMSA KAHANDAWA</t>
  </si>
  <si>
    <t>NO 49/2, KOHOLANA, ALAWWA</t>
  </si>
  <si>
    <t>NO 61/1, GALPITAMULLA HINDAGOLLA</t>
  </si>
  <si>
    <t>KMTT KARUNANAYAKA</t>
  </si>
  <si>
    <t>WWGUND RAJAPKSHA</t>
  </si>
  <si>
    <t>JMMR JAYASUNDARA</t>
  </si>
  <si>
    <t>198821101660</t>
  </si>
  <si>
    <t>AMMI ADIKARI</t>
  </si>
  <si>
    <t>KADI SAHANSA</t>
  </si>
  <si>
    <t>AMSN ADIKARI</t>
  </si>
  <si>
    <t>AMAID BANDAR</t>
  </si>
  <si>
    <t xml:space="preserve">PBSNMMPK  NAWARATHNA </t>
  </si>
  <si>
    <t>PGIT GAMAGE</t>
  </si>
  <si>
    <t>LK YAHAMSA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</si>
</sst>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;[Red]0.00"/>
    <numFmt numFmtId="165" formatCode="0;[Red]0"/>
  </numFmts>
  <fonts count="15" x14ac:knownFonts="1"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u/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0"/>
      <color theme="1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0.5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75">
    <xf numFmtId="0" fontId="0" fillId="0" borderId="0" xfId="0" applyFont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 wrapText="1"/>
    </xf>
    <xf numFmtId="1" fontId="6" fillId="0" borderId="0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/>
    <xf numFmtId="49" fontId="10" fillId="0" borderId="0" xfId="0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wrapText="1"/>
    </xf>
    <xf numFmtId="2" fontId="6" fillId="0" borderId="0" xfId="0" applyNumberFormat="1" applyFont="1" applyFill="1" applyBorder="1" applyAlignment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4" fontId="12" fillId="0" borderId="1" xfId="0" applyNumberFormat="1" applyFont="1" applyFill="1" applyBorder="1" applyAlignment="1">
      <alignment horizontal="right" vertical="center"/>
    </xf>
    <xf numFmtId="2" fontId="12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left" vertical="center"/>
    </xf>
    <xf numFmtId="1" fontId="12" fillId="0" borderId="1" xfId="0" applyNumberFormat="1" applyFont="1" applyFill="1" applyBorder="1" applyAlignment="1">
      <alignment horizontal="left" vertical="center" wrapText="1"/>
    </xf>
    <xf numFmtId="14" fontId="12" fillId="0" borderId="1" xfId="0" applyNumberFormat="1" applyFont="1" applyFill="1" applyBorder="1" applyAlignment="1">
      <alignment vertical="center"/>
    </xf>
    <xf numFmtId="2" fontId="12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14" fontId="14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14" fontId="14" fillId="0" borderId="1" xfId="0" applyNumberFormat="1" applyFont="1" applyFill="1" applyBorder="1" applyAlignment="1">
      <alignment vertical="center"/>
    </xf>
    <xf numFmtId="1" fontId="14" fillId="0" borderId="1" xfId="0" applyNumberFormat="1" applyFont="1" applyFill="1" applyBorder="1" applyAlignment="1">
      <alignment horizontal="left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14" fontId="14" fillId="0" borderId="1" xfId="0" applyNumberFormat="1" applyFont="1" applyFill="1" applyBorder="1" applyAlignment="1">
      <alignment horizontal="right" vertical="center"/>
    </xf>
    <xf numFmtId="2" fontId="14" fillId="0" borderId="1" xfId="0" applyNumberFormat="1" applyFont="1" applyFill="1" applyBorder="1" applyAlignment="1">
      <alignment horizontal="right" vertical="center"/>
    </xf>
    <xf numFmtId="164" fontId="14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49" fontId="14" fillId="0" borderId="1" xfId="0" applyNumberFormat="1" applyFont="1" applyFill="1" applyBorder="1" applyAlignment="1">
      <alignment horizontal="right"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vertical="center"/>
    </xf>
  </cellXfs>
  <cellStyles count="10">
    <cellStyle name="Comma 2 10" xfId="1"/>
    <cellStyle name="Normal" xfId="0" builtinId="0"/>
    <cellStyle name="Normal 10" xfId="2"/>
    <cellStyle name="Normal 2" xfId="3"/>
    <cellStyle name="Normal 2 2" xfId="4"/>
    <cellStyle name="Normal 2 2 3" xfId="5"/>
    <cellStyle name="Normal 23" xfId="6"/>
    <cellStyle name="Normal 3" xfId="7"/>
    <cellStyle name="Normal 4" xfId="8"/>
    <cellStyle name="Normal 5" xfId="9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6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6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7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7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7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7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7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7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7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7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7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7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8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8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8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8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8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8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8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8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8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8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9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9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9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9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9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9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9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9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9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69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0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0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0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0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0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0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0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0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0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0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1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1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1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1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1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1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1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1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1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1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2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2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2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2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2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2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2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2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2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2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3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3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3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3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3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3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3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3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3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3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4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4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4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4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4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4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4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4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4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4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5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5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5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5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5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5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5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5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5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5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6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6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6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76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76199</xdr:rowOff>
    </xdr:to>
    <xdr:pic>
      <xdr:nvPicPr>
        <xdr:cNvPr id="476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76199</xdr:rowOff>
    </xdr:to>
    <xdr:pic>
      <xdr:nvPicPr>
        <xdr:cNvPr id="476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76199</xdr:rowOff>
    </xdr:to>
    <xdr:pic>
      <xdr:nvPicPr>
        <xdr:cNvPr id="476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76199</xdr:rowOff>
    </xdr:to>
    <xdr:pic>
      <xdr:nvPicPr>
        <xdr:cNvPr id="476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76199</xdr:rowOff>
    </xdr:to>
    <xdr:pic>
      <xdr:nvPicPr>
        <xdr:cNvPr id="476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76199</xdr:rowOff>
    </xdr:to>
    <xdr:pic>
      <xdr:nvPicPr>
        <xdr:cNvPr id="476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76199</xdr:rowOff>
    </xdr:to>
    <xdr:pic>
      <xdr:nvPicPr>
        <xdr:cNvPr id="477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76199</xdr:rowOff>
    </xdr:to>
    <xdr:pic>
      <xdr:nvPicPr>
        <xdr:cNvPr id="477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76199</xdr:rowOff>
    </xdr:to>
    <xdr:pic>
      <xdr:nvPicPr>
        <xdr:cNvPr id="477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76199</xdr:rowOff>
    </xdr:to>
    <xdr:pic>
      <xdr:nvPicPr>
        <xdr:cNvPr id="477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76199</xdr:rowOff>
    </xdr:to>
    <xdr:pic>
      <xdr:nvPicPr>
        <xdr:cNvPr id="477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76199</xdr:rowOff>
    </xdr:to>
    <xdr:pic>
      <xdr:nvPicPr>
        <xdr:cNvPr id="477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76199</xdr:rowOff>
    </xdr:to>
    <xdr:pic>
      <xdr:nvPicPr>
        <xdr:cNvPr id="477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76199</xdr:rowOff>
    </xdr:to>
    <xdr:pic>
      <xdr:nvPicPr>
        <xdr:cNvPr id="477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76199</xdr:rowOff>
    </xdr:to>
    <xdr:pic>
      <xdr:nvPicPr>
        <xdr:cNvPr id="477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76199</xdr:rowOff>
    </xdr:to>
    <xdr:pic>
      <xdr:nvPicPr>
        <xdr:cNvPr id="477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76199</xdr:rowOff>
    </xdr:to>
    <xdr:pic>
      <xdr:nvPicPr>
        <xdr:cNvPr id="478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76199</xdr:rowOff>
    </xdr:to>
    <xdr:pic>
      <xdr:nvPicPr>
        <xdr:cNvPr id="478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76199</xdr:rowOff>
    </xdr:to>
    <xdr:pic>
      <xdr:nvPicPr>
        <xdr:cNvPr id="478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47624</xdr:rowOff>
    </xdr:to>
    <xdr:pic>
      <xdr:nvPicPr>
        <xdr:cNvPr id="478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78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78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78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78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78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78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79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79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79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79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79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79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79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79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79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79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80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801" name="Picture 480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80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80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80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80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80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80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80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80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81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123825</xdr:rowOff>
    </xdr:to>
    <xdr:pic>
      <xdr:nvPicPr>
        <xdr:cNvPr id="481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481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481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481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481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481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481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1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47624</xdr:rowOff>
    </xdr:to>
    <xdr:pic>
      <xdr:nvPicPr>
        <xdr:cNvPr id="481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28574</xdr:rowOff>
    </xdr:to>
    <xdr:pic>
      <xdr:nvPicPr>
        <xdr:cNvPr id="482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82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123825</xdr:rowOff>
    </xdr:to>
    <xdr:pic>
      <xdr:nvPicPr>
        <xdr:cNvPr id="482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482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2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2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2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2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2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2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3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3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3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3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3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3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3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3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3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3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4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4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4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4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4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4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4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4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4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4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5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5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5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5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5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5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5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5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5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5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6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6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6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6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6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6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6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6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6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6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7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7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7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7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7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7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7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7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7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7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8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8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8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8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8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8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8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8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8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8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9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9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9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9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9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9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9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9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9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89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0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0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0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0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0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0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0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0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0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0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1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1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1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1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1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1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1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1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1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1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92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92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92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92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92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92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92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92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92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92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93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93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93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493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93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93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93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93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93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93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94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94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94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94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94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94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494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123825</xdr:rowOff>
    </xdr:to>
    <xdr:pic>
      <xdr:nvPicPr>
        <xdr:cNvPr id="494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494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494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495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495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495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495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5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5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5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5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5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5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6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6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6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6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6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6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6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6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6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6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7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7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7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7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7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7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7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7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7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7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8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8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8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8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8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8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8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8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8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8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9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9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9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9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9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9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9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9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9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499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0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0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0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0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0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0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0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0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0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0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1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1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1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1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1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1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1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1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1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1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2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2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2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2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2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2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2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2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2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2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3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3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3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3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3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3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3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3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3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3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4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4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4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4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4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4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4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4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4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4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05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05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05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05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05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05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05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05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05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05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06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06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06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06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06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06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06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06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06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06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07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07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07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07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07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07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07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123825</xdr:rowOff>
    </xdr:to>
    <xdr:pic>
      <xdr:nvPicPr>
        <xdr:cNvPr id="507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507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507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508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508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508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508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8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8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8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8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8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8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9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9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9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9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9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9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9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9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9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09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0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0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0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0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0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0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0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0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0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0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1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1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1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1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1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1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1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1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1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1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2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2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2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2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2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2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2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2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2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2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3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3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3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3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3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3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3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3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3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3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4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4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4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4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4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4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4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4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4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4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5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5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5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5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5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5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5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5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5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5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6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6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6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6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6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6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6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6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6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6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7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7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7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7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7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7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7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7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7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17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18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18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18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18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18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18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18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18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18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18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19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19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19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19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19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19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19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19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19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19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0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0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0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0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0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0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0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123825</xdr:rowOff>
    </xdr:to>
    <xdr:pic>
      <xdr:nvPicPr>
        <xdr:cNvPr id="520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520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520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521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521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521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521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1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1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1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1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1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1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2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2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2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2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2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2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2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2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2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2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3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3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3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3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3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3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3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3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3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3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4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4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4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4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4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4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4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4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4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4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5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5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5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5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5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5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5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5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5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5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6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6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6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6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6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6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6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6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6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6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7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7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7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7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7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7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7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7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7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7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8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8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8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8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8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8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8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8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8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8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9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9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9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9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9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9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9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9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9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29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30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30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30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30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30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30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30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30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30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30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19050</xdr:rowOff>
    </xdr:to>
    <xdr:pic>
      <xdr:nvPicPr>
        <xdr:cNvPr id="531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19050</xdr:rowOff>
    </xdr:to>
    <xdr:pic>
      <xdr:nvPicPr>
        <xdr:cNvPr id="531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19050</xdr:rowOff>
    </xdr:to>
    <xdr:pic>
      <xdr:nvPicPr>
        <xdr:cNvPr id="531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19050</xdr:rowOff>
    </xdr:to>
    <xdr:pic>
      <xdr:nvPicPr>
        <xdr:cNvPr id="531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19050</xdr:rowOff>
    </xdr:to>
    <xdr:pic>
      <xdr:nvPicPr>
        <xdr:cNvPr id="531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19050</xdr:rowOff>
    </xdr:to>
    <xdr:pic>
      <xdr:nvPicPr>
        <xdr:cNvPr id="531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19050</xdr:rowOff>
    </xdr:to>
    <xdr:pic>
      <xdr:nvPicPr>
        <xdr:cNvPr id="531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19050</xdr:rowOff>
    </xdr:to>
    <xdr:pic>
      <xdr:nvPicPr>
        <xdr:cNvPr id="531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19050</xdr:rowOff>
    </xdr:to>
    <xdr:pic>
      <xdr:nvPicPr>
        <xdr:cNvPr id="531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19050</xdr:rowOff>
    </xdr:to>
    <xdr:pic>
      <xdr:nvPicPr>
        <xdr:cNvPr id="531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19050</xdr:rowOff>
    </xdr:to>
    <xdr:pic>
      <xdr:nvPicPr>
        <xdr:cNvPr id="532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19050</xdr:rowOff>
    </xdr:to>
    <xdr:pic>
      <xdr:nvPicPr>
        <xdr:cNvPr id="532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19050</xdr:rowOff>
    </xdr:to>
    <xdr:pic>
      <xdr:nvPicPr>
        <xdr:cNvPr id="532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19050</xdr:rowOff>
    </xdr:to>
    <xdr:pic>
      <xdr:nvPicPr>
        <xdr:cNvPr id="532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152400</xdr:rowOff>
    </xdr:to>
    <xdr:pic>
      <xdr:nvPicPr>
        <xdr:cNvPr id="532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152400</xdr:rowOff>
    </xdr:to>
    <xdr:pic>
      <xdr:nvPicPr>
        <xdr:cNvPr id="532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152400</xdr:rowOff>
    </xdr:to>
    <xdr:pic>
      <xdr:nvPicPr>
        <xdr:cNvPr id="532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152400</xdr:rowOff>
    </xdr:to>
    <xdr:pic>
      <xdr:nvPicPr>
        <xdr:cNvPr id="532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152400</xdr:rowOff>
    </xdr:to>
    <xdr:pic>
      <xdr:nvPicPr>
        <xdr:cNvPr id="532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152400</xdr:rowOff>
    </xdr:to>
    <xdr:pic>
      <xdr:nvPicPr>
        <xdr:cNvPr id="532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152400</xdr:rowOff>
    </xdr:to>
    <xdr:pic>
      <xdr:nvPicPr>
        <xdr:cNvPr id="533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152400</xdr:rowOff>
    </xdr:to>
    <xdr:pic>
      <xdr:nvPicPr>
        <xdr:cNvPr id="533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152400</xdr:rowOff>
    </xdr:to>
    <xdr:pic>
      <xdr:nvPicPr>
        <xdr:cNvPr id="533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152400</xdr:rowOff>
    </xdr:to>
    <xdr:pic>
      <xdr:nvPicPr>
        <xdr:cNvPr id="533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152400</xdr:rowOff>
    </xdr:to>
    <xdr:pic>
      <xdr:nvPicPr>
        <xdr:cNvPr id="533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152400</xdr:rowOff>
    </xdr:to>
    <xdr:pic>
      <xdr:nvPicPr>
        <xdr:cNvPr id="533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152400</xdr:rowOff>
    </xdr:to>
    <xdr:pic>
      <xdr:nvPicPr>
        <xdr:cNvPr id="533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36</xdr:row>
      <xdr:rowOff>9524</xdr:rowOff>
    </xdr:to>
    <xdr:pic>
      <xdr:nvPicPr>
        <xdr:cNvPr id="533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35</xdr:row>
      <xdr:rowOff>200024</xdr:rowOff>
    </xdr:to>
    <xdr:pic>
      <xdr:nvPicPr>
        <xdr:cNvPr id="533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35</xdr:row>
      <xdr:rowOff>200024</xdr:rowOff>
    </xdr:to>
    <xdr:pic>
      <xdr:nvPicPr>
        <xdr:cNvPr id="533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35</xdr:row>
      <xdr:rowOff>200024</xdr:rowOff>
    </xdr:to>
    <xdr:pic>
      <xdr:nvPicPr>
        <xdr:cNvPr id="534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35</xdr:row>
      <xdr:rowOff>200024</xdr:rowOff>
    </xdr:to>
    <xdr:pic>
      <xdr:nvPicPr>
        <xdr:cNvPr id="534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35</xdr:row>
      <xdr:rowOff>200024</xdr:rowOff>
    </xdr:to>
    <xdr:pic>
      <xdr:nvPicPr>
        <xdr:cNvPr id="534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35</xdr:row>
      <xdr:rowOff>200024</xdr:rowOff>
    </xdr:to>
    <xdr:pic>
      <xdr:nvPicPr>
        <xdr:cNvPr id="534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4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4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4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4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4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4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5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5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5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5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5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5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5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5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5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5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6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6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6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6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6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6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6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6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6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6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7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7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7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7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7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7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7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7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7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7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8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8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8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8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8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8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8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8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8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8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9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9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9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9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9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9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9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9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9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39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0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0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0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0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0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0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0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0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0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0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1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1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1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1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1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1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1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1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1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1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2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2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2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2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2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2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2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2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2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2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3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3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3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3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3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3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3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3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3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38100</xdr:rowOff>
    </xdr:to>
    <xdr:pic>
      <xdr:nvPicPr>
        <xdr:cNvPr id="543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44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44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44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44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44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44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44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44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44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44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45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45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45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</xdr:rowOff>
    </xdr:to>
    <xdr:pic>
      <xdr:nvPicPr>
        <xdr:cNvPr id="545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45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45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45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45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45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45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46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46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46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46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464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465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76200</xdr:rowOff>
    </xdr:to>
    <xdr:pic>
      <xdr:nvPicPr>
        <xdr:cNvPr id="5466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123825</xdr:rowOff>
    </xdr:to>
    <xdr:pic>
      <xdr:nvPicPr>
        <xdr:cNvPr id="5467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5468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5469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5470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5471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5472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0</xdr:colOff>
      <xdr:row>33</xdr:row>
      <xdr:rowOff>95250</xdr:rowOff>
    </xdr:to>
    <xdr:pic>
      <xdr:nvPicPr>
        <xdr:cNvPr id="5473" name="Picture 150" descr="P 2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66211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9525</xdr:colOff>
      <xdr:row>31</xdr:row>
      <xdr:rowOff>38100</xdr:rowOff>
    </xdr:to>
    <xdr:sp macro="" textlink="">
      <xdr:nvSpPr>
        <xdr:cNvPr id="9719" name="Picture 150" descr="P 2" hidden="1"/>
        <xdr:cNvSpPr>
          <a:spLocks noChangeAspect="1"/>
        </xdr:cNvSpPr>
      </xdr:nvSpPr>
      <xdr:spPr bwMode="auto">
        <a:xfrm>
          <a:off x="5181600" y="4429125"/>
          <a:ext cx="95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9525</xdr:colOff>
      <xdr:row>31</xdr:row>
      <xdr:rowOff>9525</xdr:rowOff>
    </xdr:to>
    <xdr:sp macro="" textlink="">
      <xdr:nvSpPr>
        <xdr:cNvPr id="9720" name="Picture 150" descr="P 2" hidden="1"/>
        <xdr:cNvSpPr>
          <a:spLocks noChangeAspect="1"/>
        </xdr:cNvSpPr>
      </xdr:nvSpPr>
      <xdr:spPr bwMode="auto">
        <a:xfrm>
          <a:off x="5181600" y="442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9525</xdr:colOff>
      <xdr:row>31</xdr:row>
      <xdr:rowOff>76200</xdr:rowOff>
    </xdr:to>
    <xdr:sp macro="" textlink="">
      <xdr:nvSpPr>
        <xdr:cNvPr id="9721" name="Picture 150" descr="P 2" hidden="1"/>
        <xdr:cNvSpPr>
          <a:spLocks noChangeAspect="1"/>
        </xdr:cNvSpPr>
      </xdr:nvSpPr>
      <xdr:spPr bwMode="auto">
        <a:xfrm>
          <a:off x="5181600" y="4429125"/>
          <a:ext cx="95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9525</xdr:colOff>
      <xdr:row>31</xdr:row>
      <xdr:rowOff>123825</xdr:rowOff>
    </xdr:to>
    <xdr:sp macro="" textlink="">
      <xdr:nvSpPr>
        <xdr:cNvPr id="9722" name="Picture 150" descr="P 2" hidden="1"/>
        <xdr:cNvSpPr>
          <a:spLocks noChangeAspect="1"/>
        </xdr:cNvSpPr>
      </xdr:nvSpPr>
      <xdr:spPr bwMode="auto">
        <a:xfrm>
          <a:off x="5181600" y="4429125"/>
          <a:ext cx="95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9525</xdr:colOff>
      <xdr:row>31</xdr:row>
      <xdr:rowOff>95250</xdr:rowOff>
    </xdr:to>
    <xdr:sp macro="" textlink="">
      <xdr:nvSpPr>
        <xdr:cNvPr id="9723" name="Picture 150" descr="P 2" hidden="1"/>
        <xdr:cNvSpPr>
          <a:spLocks noChangeAspect="1"/>
        </xdr:cNvSpPr>
      </xdr:nvSpPr>
      <xdr:spPr bwMode="auto">
        <a:xfrm>
          <a:off x="5181600" y="44291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2"/>
  <sheetViews>
    <sheetView tabSelected="1" view="pageBreakPreview" topLeftCell="H52" zoomScaleNormal="10" zoomScaleSheetLayoutView="100" zoomScalePageLayoutView="40" workbookViewId="0">
      <selection activeCell="I65" sqref="I65"/>
    </sheetView>
  </sheetViews>
  <sheetFormatPr defaultColWidth="12.625" defaultRowHeight="18.95" customHeight="1" x14ac:dyDescent="0.2"/>
  <cols>
    <col min="1" max="1" width="6.75" style="12" customWidth="1"/>
    <col min="2" max="2" width="11" style="13" bestFit="1" customWidth="1"/>
    <col min="3" max="3" width="8.375" style="13" bestFit="1" customWidth="1"/>
    <col min="4" max="4" width="29.5" style="14" customWidth="1"/>
    <col min="5" max="5" width="11.5" style="14" customWidth="1"/>
    <col min="6" max="6" width="15.375" style="14" customWidth="1"/>
    <col min="7" max="7" width="13.125" style="15" customWidth="1"/>
    <col min="8" max="8" width="14.125" style="15" customWidth="1"/>
    <col min="9" max="9" width="8.875" style="15" bestFit="1" customWidth="1"/>
    <col min="10" max="10" width="13.5" style="27" bestFit="1" customWidth="1"/>
    <col min="11" max="11" width="16.25" style="12" bestFit="1" customWidth="1"/>
    <col min="12" max="12" width="11.75" style="17" bestFit="1" customWidth="1"/>
    <col min="13" max="13" width="12.75" style="15" bestFit="1" customWidth="1"/>
    <col min="14" max="14" width="8.375" style="22" bestFit="1" customWidth="1"/>
    <col min="15" max="15" width="13.75" style="18" bestFit="1" customWidth="1"/>
    <col min="16" max="16" width="7.5" style="13" bestFit="1" customWidth="1"/>
    <col min="17" max="17" width="9.625" style="16" bestFit="1" customWidth="1"/>
    <col min="18" max="18" width="8.375" style="14" bestFit="1" customWidth="1"/>
    <col min="19" max="19" width="8" style="13" customWidth="1"/>
    <col min="20" max="20" width="12.75" style="12" customWidth="1"/>
    <col min="21" max="21" width="12.25" style="15" bestFit="1" customWidth="1"/>
    <col min="22" max="22" width="8" style="15" bestFit="1" customWidth="1"/>
    <col min="23" max="23" width="12.25" style="12" bestFit="1" customWidth="1"/>
    <col min="24" max="24" width="7.25" style="15" bestFit="1" customWidth="1"/>
    <col min="25" max="25" width="17.5" style="13" bestFit="1" customWidth="1"/>
    <col min="26" max="26" width="5.25" style="12" bestFit="1" customWidth="1"/>
    <col min="27" max="27" width="6.75" style="12" customWidth="1"/>
    <col min="28" max="28" width="26.375" style="14" customWidth="1"/>
    <col min="29" max="29" width="7.375" style="15" customWidth="1"/>
    <col min="30" max="30" width="17.375" style="15" customWidth="1"/>
    <col min="31" max="31" width="17.375" style="12" customWidth="1"/>
    <col min="32" max="32" width="12.25" style="15" customWidth="1"/>
    <col min="33" max="33" width="15.75" style="16" customWidth="1"/>
    <col min="34" max="34" width="8.5" style="13" customWidth="1"/>
    <col min="35" max="35" width="14.625" style="14" customWidth="1"/>
    <col min="36" max="36" width="10.375" style="14" customWidth="1"/>
    <col min="37" max="37" width="9.375" style="14" customWidth="1"/>
    <col min="38" max="38" width="57" style="19" bestFit="1" customWidth="1"/>
    <col min="39" max="39" width="71.25" style="14" customWidth="1"/>
    <col min="40" max="40" width="19.875" style="20" customWidth="1"/>
    <col min="41" max="41" width="12.125" style="21" bestFit="1" customWidth="1"/>
    <col min="42" max="159" width="12.625" style="13" customWidth="1"/>
    <col min="160" max="16384" width="12.625" style="13"/>
  </cols>
  <sheetData>
    <row r="1" spans="1:41" s="10" customFormat="1" ht="22.5" x14ac:dyDescent="0.25">
      <c r="A1" s="1" t="s">
        <v>463</v>
      </c>
      <c r="B1" s="2"/>
      <c r="C1" s="2"/>
      <c r="D1" s="3"/>
      <c r="E1" s="3"/>
      <c r="F1" s="3"/>
      <c r="G1" s="4"/>
      <c r="H1" s="4"/>
      <c r="I1" s="4"/>
      <c r="J1" s="2"/>
      <c r="K1" s="9"/>
      <c r="L1" s="5"/>
      <c r="M1" s="4"/>
      <c r="N1" s="6"/>
      <c r="O1" s="7"/>
      <c r="P1" s="2"/>
      <c r="Q1" s="8"/>
      <c r="R1" s="3"/>
      <c r="S1" s="2"/>
      <c r="T1" s="9"/>
      <c r="U1" s="4"/>
      <c r="V1" s="4"/>
      <c r="W1" s="9"/>
      <c r="X1" s="4"/>
      <c r="Y1" s="2"/>
      <c r="Z1" s="9"/>
      <c r="AA1" s="1"/>
      <c r="AB1" s="3"/>
      <c r="AC1" s="4"/>
      <c r="AD1" s="4"/>
      <c r="AE1" s="9"/>
      <c r="AF1" s="4"/>
      <c r="AG1" s="8"/>
      <c r="AH1" s="2"/>
      <c r="AI1" s="25"/>
      <c r="AJ1" s="25"/>
      <c r="AK1" s="25"/>
      <c r="AL1" s="11"/>
      <c r="AM1" s="26"/>
      <c r="AN1" s="23"/>
      <c r="AO1" s="24"/>
    </row>
    <row r="2" spans="1:41" s="10" customFormat="1" ht="22.5" x14ac:dyDescent="0.25">
      <c r="A2" s="1"/>
      <c r="B2" s="2"/>
      <c r="C2" s="2"/>
      <c r="D2" s="3"/>
      <c r="E2" s="3"/>
      <c r="F2" s="3"/>
      <c r="G2" s="4"/>
      <c r="H2" s="4"/>
      <c r="I2" s="4"/>
      <c r="J2" s="2"/>
      <c r="K2" s="9"/>
      <c r="L2" s="5"/>
      <c r="M2" s="4"/>
      <c r="N2" s="6"/>
      <c r="O2" s="7"/>
      <c r="P2" s="2"/>
      <c r="Q2" s="8"/>
      <c r="R2" s="3"/>
      <c r="S2" s="2"/>
      <c r="T2" s="9"/>
      <c r="U2" s="4"/>
      <c r="V2" s="4"/>
      <c r="W2" s="9"/>
      <c r="X2" s="4"/>
      <c r="Y2" s="2"/>
      <c r="Z2" s="9"/>
      <c r="AA2" s="1"/>
      <c r="AB2" s="3"/>
      <c r="AC2" s="4"/>
      <c r="AD2" s="4"/>
      <c r="AE2" s="9"/>
      <c r="AF2" s="4"/>
      <c r="AG2" s="8"/>
      <c r="AH2" s="2"/>
      <c r="AI2" s="25"/>
      <c r="AJ2" s="25"/>
      <c r="AK2" s="25"/>
      <c r="AL2" s="11"/>
      <c r="AM2" s="26"/>
      <c r="AN2" s="23"/>
      <c r="AO2" s="24"/>
    </row>
    <row r="3" spans="1:41" s="65" customFormat="1" ht="73.5" customHeight="1" x14ac:dyDescent="0.2">
      <c r="A3" s="58" t="s">
        <v>19</v>
      </c>
      <c r="B3" s="58" t="s">
        <v>20</v>
      </c>
      <c r="C3" s="58" t="s">
        <v>21</v>
      </c>
      <c r="D3" s="58" t="s">
        <v>22</v>
      </c>
      <c r="E3" s="58" t="s">
        <v>23</v>
      </c>
      <c r="F3" s="58" t="s">
        <v>24</v>
      </c>
      <c r="G3" s="59" t="s">
        <v>25</v>
      </c>
      <c r="H3" s="59" t="s">
        <v>26</v>
      </c>
      <c r="I3" s="58" t="s">
        <v>27</v>
      </c>
      <c r="J3" s="60" t="s">
        <v>28</v>
      </c>
      <c r="K3" s="58" t="s">
        <v>29</v>
      </c>
      <c r="L3" s="61" t="s">
        <v>30</v>
      </c>
      <c r="M3" s="58" t="s">
        <v>31</v>
      </c>
      <c r="N3" s="61" t="s">
        <v>32</v>
      </c>
      <c r="O3" s="62" t="s">
        <v>33</v>
      </c>
      <c r="P3" s="58" t="s">
        <v>34</v>
      </c>
      <c r="Q3" s="60" t="s">
        <v>35</v>
      </c>
      <c r="R3" s="58" t="s">
        <v>448</v>
      </c>
      <c r="S3" s="58" t="s">
        <v>36</v>
      </c>
      <c r="T3" s="58" t="s">
        <v>37</v>
      </c>
      <c r="U3" s="58" t="s">
        <v>38</v>
      </c>
      <c r="V3" s="58" t="s">
        <v>39</v>
      </c>
      <c r="W3" s="58" t="s">
        <v>40</v>
      </c>
      <c r="X3" s="58" t="s">
        <v>41</v>
      </c>
      <c r="Y3" s="58" t="s">
        <v>42</v>
      </c>
      <c r="Z3" s="58" t="s">
        <v>43</v>
      </c>
      <c r="AA3" s="58" t="s">
        <v>19</v>
      </c>
      <c r="AB3" s="58" t="s">
        <v>44</v>
      </c>
      <c r="AC3" s="58" t="s">
        <v>45</v>
      </c>
      <c r="AD3" s="58" t="s">
        <v>46</v>
      </c>
      <c r="AE3" s="58" t="s">
        <v>47</v>
      </c>
      <c r="AF3" s="58" t="s">
        <v>49</v>
      </c>
      <c r="AG3" s="60" t="s">
        <v>48</v>
      </c>
      <c r="AH3" s="58" t="s">
        <v>50</v>
      </c>
      <c r="AI3" s="63" t="s">
        <v>3</v>
      </c>
      <c r="AJ3" s="63" t="s">
        <v>4</v>
      </c>
      <c r="AK3" s="62" t="s">
        <v>2</v>
      </c>
      <c r="AL3" s="62" t="s">
        <v>14</v>
      </c>
      <c r="AM3" s="63" t="s">
        <v>0</v>
      </c>
      <c r="AN3" s="62" t="s">
        <v>1</v>
      </c>
      <c r="AO3" s="64" t="s">
        <v>15</v>
      </c>
    </row>
    <row r="4" spans="1:41" s="44" customFormat="1" ht="18.95" customHeight="1" x14ac:dyDescent="0.2">
      <c r="A4" s="28">
        <v>1</v>
      </c>
      <c r="B4" s="29" t="s">
        <v>76</v>
      </c>
      <c r="C4" s="29" t="s">
        <v>64</v>
      </c>
      <c r="D4" s="29" t="s">
        <v>77</v>
      </c>
      <c r="E4" s="29" t="s">
        <v>73</v>
      </c>
      <c r="F4" s="29" t="s">
        <v>75</v>
      </c>
      <c r="G4" s="30">
        <v>38742</v>
      </c>
      <c r="H4" s="30">
        <v>45688</v>
      </c>
      <c r="I4" s="45">
        <f t="shared" ref="I4:I35" si="0">DATEDIF(G4,H4,"d")</f>
        <v>6946</v>
      </c>
      <c r="J4" s="43">
        <f t="shared" ref="J4:J35" si="1">I4*0.5</f>
        <v>3473</v>
      </c>
      <c r="K4" s="28">
        <v>122</v>
      </c>
      <c r="L4" s="32">
        <f>SUM(K4*0.821)</f>
        <v>100.16199999999999</v>
      </c>
      <c r="M4" s="33"/>
      <c r="N4" s="34"/>
      <c r="O4" s="35"/>
      <c r="P4" s="36"/>
      <c r="Q4" s="31">
        <f t="shared" ref="Q4:Q13" si="2">P4+L4+N4</f>
        <v>100.16199999999999</v>
      </c>
      <c r="R4" s="37" t="s">
        <v>64</v>
      </c>
      <c r="S4" s="36">
        <v>450</v>
      </c>
      <c r="T4" s="28" t="s">
        <v>8</v>
      </c>
      <c r="U4" s="33"/>
      <c r="V4" s="33"/>
      <c r="W4" s="33"/>
      <c r="X4" s="33"/>
      <c r="Y4" s="36"/>
      <c r="Z4" s="28"/>
      <c r="AA4" s="28">
        <v>1</v>
      </c>
      <c r="AB4" s="37" t="s">
        <v>78</v>
      </c>
      <c r="AC4" s="33">
        <v>1925</v>
      </c>
      <c r="AD4" s="33"/>
      <c r="AE4" s="28"/>
      <c r="AF4" s="33"/>
      <c r="AG4" s="31">
        <f t="shared" ref="AG4:AG35" si="3">SUM(J4+Q4+S4+V4+X4+Z4+AC4+AD4-AF4)</f>
        <v>5948.1620000000003</v>
      </c>
      <c r="AH4" s="36"/>
      <c r="AI4" s="38" t="s">
        <v>13</v>
      </c>
      <c r="AJ4" s="39" t="s">
        <v>9</v>
      </c>
      <c r="AK4" s="39" t="s">
        <v>12</v>
      </c>
      <c r="AL4" s="37" t="s">
        <v>79</v>
      </c>
      <c r="AM4" s="39" t="s">
        <v>348</v>
      </c>
      <c r="AN4" s="39" t="s">
        <v>80</v>
      </c>
      <c r="AO4" s="37" t="s">
        <v>81</v>
      </c>
    </row>
    <row r="5" spans="1:41" s="44" customFormat="1" ht="18.95" customHeight="1" x14ac:dyDescent="0.2">
      <c r="A5" s="28">
        <v>2</v>
      </c>
      <c r="B5" s="29" t="s">
        <v>135</v>
      </c>
      <c r="C5" s="29" t="s">
        <v>52</v>
      </c>
      <c r="D5" s="29" t="s">
        <v>136</v>
      </c>
      <c r="E5" s="29" t="s">
        <v>117</v>
      </c>
      <c r="F5" s="29" t="s">
        <v>134</v>
      </c>
      <c r="G5" s="30">
        <v>38442</v>
      </c>
      <c r="H5" s="30">
        <v>45688</v>
      </c>
      <c r="I5" s="45">
        <f t="shared" si="0"/>
        <v>7246</v>
      </c>
      <c r="J5" s="43">
        <f t="shared" si="1"/>
        <v>3623</v>
      </c>
      <c r="K5" s="28">
        <v>1114</v>
      </c>
      <c r="L5" s="32">
        <f>SUM(K5*0.821)</f>
        <v>914.59399999999994</v>
      </c>
      <c r="M5" s="33"/>
      <c r="N5" s="34"/>
      <c r="O5" s="35"/>
      <c r="P5" s="36"/>
      <c r="Q5" s="31">
        <f t="shared" si="2"/>
        <v>914.59399999999994</v>
      </c>
      <c r="R5" s="37" t="s">
        <v>52</v>
      </c>
      <c r="S5" s="36">
        <v>350</v>
      </c>
      <c r="T5" s="28" t="s">
        <v>8</v>
      </c>
      <c r="U5" s="33"/>
      <c r="V5" s="33"/>
      <c r="W5" s="33"/>
      <c r="X5" s="33"/>
      <c r="Y5" s="36" t="s">
        <v>63</v>
      </c>
      <c r="Z5" s="28">
        <v>400</v>
      </c>
      <c r="AA5" s="28">
        <v>2</v>
      </c>
      <c r="AB5" s="37"/>
      <c r="AC5" s="33"/>
      <c r="AD5" s="33"/>
      <c r="AE5" s="28">
        <v>154</v>
      </c>
      <c r="AF5" s="33">
        <v>423</v>
      </c>
      <c r="AG5" s="31">
        <f t="shared" si="3"/>
        <v>4864.5940000000001</v>
      </c>
      <c r="AH5" s="36"/>
      <c r="AI5" s="38" t="s">
        <v>13</v>
      </c>
      <c r="AJ5" s="39" t="s">
        <v>9</v>
      </c>
      <c r="AK5" s="39" t="s">
        <v>51</v>
      </c>
      <c r="AL5" s="37" t="s">
        <v>358</v>
      </c>
      <c r="AM5" s="39" t="s">
        <v>359</v>
      </c>
      <c r="AN5" s="39" t="s">
        <v>137</v>
      </c>
      <c r="AO5" s="37" t="s">
        <v>138</v>
      </c>
    </row>
    <row r="6" spans="1:41" s="44" customFormat="1" ht="18.95" customHeight="1" x14ac:dyDescent="0.2">
      <c r="A6" s="28">
        <v>3</v>
      </c>
      <c r="B6" s="29" t="s">
        <v>83</v>
      </c>
      <c r="C6" s="29" t="s">
        <v>74</v>
      </c>
      <c r="D6" s="29" t="s">
        <v>84</v>
      </c>
      <c r="E6" s="29" t="s">
        <v>73</v>
      </c>
      <c r="F6" s="29" t="s">
        <v>82</v>
      </c>
      <c r="G6" s="30">
        <v>38742</v>
      </c>
      <c r="H6" s="30">
        <v>45688</v>
      </c>
      <c r="I6" s="45">
        <f t="shared" si="0"/>
        <v>6946</v>
      </c>
      <c r="J6" s="43">
        <f t="shared" si="1"/>
        <v>3473</v>
      </c>
      <c r="K6" s="28">
        <v>955</v>
      </c>
      <c r="L6" s="32">
        <f>SUM(K6*0.821)</f>
        <v>784.05499999999995</v>
      </c>
      <c r="M6" s="33"/>
      <c r="N6" s="34"/>
      <c r="O6" s="35"/>
      <c r="P6" s="36"/>
      <c r="Q6" s="31">
        <f t="shared" si="2"/>
        <v>784.05499999999995</v>
      </c>
      <c r="R6" s="37" t="s">
        <v>74</v>
      </c>
      <c r="S6" s="36">
        <v>300</v>
      </c>
      <c r="T6" s="28" t="s">
        <v>8</v>
      </c>
      <c r="U6" s="33"/>
      <c r="V6" s="33"/>
      <c r="W6" s="33"/>
      <c r="X6" s="33"/>
      <c r="Y6" s="36" t="s">
        <v>10</v>
      </c>
      <c r="Z6" s="28">
        <v>200</v>
      </c>
      <c r="AA6" s="28">
        <v>3</v>
      </c>
      <c r="AB6" s="37"/>
      <c r="AC6" s="33"/>
      <c r="AD6" s="33"/>
      <c r="AE6" s="28"/>
      <c r="AF6" s="33"/>
      <c r="AG6" s="31">
        <f t="shared" si="3"/>
        <v>4757.0550000000003</v>
      </c>
      <c r="AH6" s="36"/>
      <c r="AI6" s="38" t="s">
        <v>13</v>
      </c>
      <c r="AJ6" s="39" t="s">
        <v>9</v>
      </c>
      <c r="AK6" s="39" t="s">
        <v>12</v>
      </c>
      <c r="AL6" s="37" t="s">
        <v>85</v>
      </c>
      <c r="AM6" s="39" t="s">
        <v>86</v>
      </c>
      <c r="AN6" s="39" t="s">
        <v>87</v>
      </c>
      <c r="AO6" s="37" t="s">
        <v>88</v>
      </c>
    </row>
    <row r="7" spans="1:41" s="44" customFormat="1" ht="18.95" customHeight="1" x14ac:dyDescent="0.2">
      <c r="A7" s="28">
        <v>4</v>
      </c>
      <c r="B7" s="29" t="s">
        <v>394</v>
      </c>
      <c r="C7" s="29" t="s">
        <v>54</v>
      </c>
      <c r="D7" s="29" t="s">
        <v>395</v>
      </c>
      <c r="E7" s="29" t="s">
        <v>155</v>
      </c>
      <c r="F7" s="29" t="s">
        <v>396</v>
      </c>
      <c r="G7" s="30">
        <v>38589</v>
      </c>
      <c r="H7" s="30">
        <v>45688</v>
      </c>
      <c r="I7" s="45">
        <f t="shared" si="0"/>
        <v>7099</v>
      </c>
      <c r="J7" s="43">
        <f t="shared" si="1"/>
        <v>3549.5</v>
      </c>
      <c r="K7" s="28">
        <v>1100</v>
      </c>
      <c r="L7" s="32">
        <f>K7*0.821</f>
        <v>903.09999999999991</v>
      </c>
      <c r="M7" s="33"/>
      <c r="N7" s="34"/>
      <c r="O7" s="35"/>
      <c r="P7" s="36"/>
      <c r="Q7" s="31">
        <f t="shared" si="2"/>
        <v>903.09999999999991</v>
      </c>
      <c r="R7" s="29" t="s">
        <v>54</v>
      </c>
      <c r="S7" s="36">
        <v>300</v>
      </c>
      <c r="T7" s="28" t="s">
        <v>8</v>
      </c>
      <c r="U7" s="33"/>
      <c r="V7" s="33"/>
      <c r="W7" s="33"/>
      <c r="X7" s="33"/>
      <c r="Y7" s="36"/>
      <c r="Z7" s="28"/>
      <c r="AA7" s="28">
        <v>4</v>
      </c>
      <c r="AB7" s="37"/>
      <c r="AC7" s="33"/>
      <c r="AD7" s="33"/>
      <c r="AE7" s="28"/>
      <c r="AF7" s="33"/>
      <c r="AG7" s="31">
        <f t="shared" si="3"/>
        <v>4752.6000000000004</v>
      </c>
      <c r="AH7" s="36"/>
      <c r="AI7" s="38" t="s">
        <v>13</v>
      </c>
      <c r="AJ7" s="39" t="s">
        <v>9</v>
      </c>
      <c r="AK7" s="39" t="s">
        <v>51</v>
      </c>
      <c r="AL7" s="37" t="s">
        <v>397</v>
      </c>
      <c r="AM7" s="39" t="s">
        <v>398</v>
      </c>
      <c r="AN7" s="39" t="s">
        <v>450</v>
      </c>
      <c r="AO7" s="37" t="s">
        <v>399</v>
      </c>
    </row>
    <row r="8" spans="1:41" s="44" customFormat="1" ht="18.95" customHeight="1" x14ac:dyDescent="0.2">
      <c r="A8" s="28">
        <v>5</v>
      </c>
      <c r="B8" s="46" t="s">
        <v>353</v>
      </c>
      <c r="C8" s="46" t="s">
        <v>54</v>
      </c>
      <c r="D8" s="46" t="s">
        <v>462</v>
      </c>
      <c r="E8" s="47" t="s">
        <v>17</v>
      </c>
      <c r="F8" s="48" t="s">
        <v>91</v>
      </c>
      <c r="G8" s="30">
        <v>37999</v>
      </c>
      <c r="H8" s="30">
        <v>45688</v>
      </c>
      <c r="I8" s="45">
        <f t="shared" si="0"/>
        <v>7689</v>
      </c>
      <c r="J8" s="43">
        <f t="shared" si="1"/>
        <v>3844.5</v>
      </c>
      <c r="K8" s="49">
        <v>1180</v>
      </c>
      <c r="L8" s="46">
        <f>SUM(K8*0.821)</f>
        <v>968.78</v>
      </c>
      <c r="M8" s="46"/>
      <c r="N8" s="46"/>
      <c r="O8" s="46"/>
      <c r="P8" s="50"/>
      <c r="Q8" s="31">
        <f t="shared" si="2"/>
        <v>968.78</v>
      </c>
      <c r="R8" s="47" t="s">
        <v>54</v>
      </c>
      <c r="S8" s="46">
        <v>300</v>
      </c>
      <c r="T8" s="51" t="s">
        <v>8</v>
      </c>
      <c r="U8" s="46"/>
      <c r="V8" s="46"/>
      <c r="W8" s="46"/>
      <c r="X8" s="51"/>
      <c r="Y8" s="46"/>
      <c r="Z8" s="51"/>
      <c r="AA8" s="28">
        <v>5</v>
      </c>
      <c r="AB8" s="46"/>
      <c r="AC8" s="46"/>
      <c r="AD8" s="46"/>
      <c r="AE8" s="51">
        <v>283</v>
      </c>
      <c r="AF8" s="52">
        <v>552</v>
      </c>
      <c r="AG8" s="31">
        <f t="shared" si="3"/>
        <v>4561.28</v>
      </c>
      <c r="AH8" s="46"/>
      <c r="AI8" s="38" t="s">
        <v>13</v>
      </c>
      <c r="AJ8" s="39" t="s">
        <v>9</v>
      </c>
      <c r="AK8" s="39" t="s">
        <v>51</v>
      </c>
      <c r="AL8" s="47" t="s">
        <v>354</v>
      </c>
      <c r="AM8" s="47" t="s">
        <v>355</v>
      </c>
      <c r="AN8" s="53" t="s">
        <v>356</v>
      </c>
      <c r="AO8" s="47" t="s">
        <v>357</v>
      </c>
    </row>
    <row r="9" spans="1:41" s="44" customFormat="1" ht="18.95" customHeight="1" x14ac:dyDescent="0.2">
      <c r="A9" s="28">
        <v>6</v>
      </c>
      <c r="B9" s="29" t="s">
        <v>336</v>
      </c>
      <c r="C9" s="29" t="s">
        <v>56</v>
      </c>
      <c r="D9" s="29" t="s">
        <v>337</v>
      </c>
      <c r="E9" s="29" t="s">
        <v>6</v>
      </c>
      <c r="F9" s="29" t="s">
        <v>65</v>
      </c>
      <c r="G9" s="30">
        <v>38776</v>
      </c>
      <c r="H9" s="30">
        <v>45688</v>
      </c>
      <c r="I9" s="45">
        <f t="shared" si="0"/>
        <v>6912</v>
      </c>
      <c r="J9" s="43">
        <f t="shared" si="1"/>
        <v>3456</v>
      </c>
      <c r="K9" s="28">
        <v>1175</v>
      </c>
      <c r="L9" s="32">
        <f>K9*0.821</f>
        <v>964.67499999999995</v>
      </c>
      <c r="M9" s="33"/>
      <c r="N9" s="34"/>
      <c r="O9" s="35"/>
      <c r="P9" s="36"/>
      <c r="Q9" s="31">
        <f t="shared" si="2"/>
        <v>964.67499999999995</v>
      </c>
      <c r="R9" s="37" t="s">
        <v>56</v>
      </c>
      <c r="S9" s="36">
        <v>250</v>
      </c>
      <c r="T9" s="28" t="s">
        <v>8</v>
      </c>
      <c r="U9" s="33"/>
      <c r="V9" s="33"/>
      <c r="W9" s="33"/>
      <c r="X9" s="33"/>
      <c r="Y9" s="36"/>
      <c r="Z9" s="28"/>
      <c r="AA9" s="28">
        <v>6</v>
      </c>
      <c r="AB9" s="37"/>
      <c r="AC9" s="33"/>
      <c r="AD9" s="33"/>
      <c r="AE9" s="28">
        <v>34</v>
      </c>
      <c r="AF9" s="33">
        <v>200</v>
      </c>
      <c r="AG9" s="31">
        <f t="shared" si="3"/>
        <v>4470.6750000000002</v>
      </c>
      <c r="AH9" s="36"/>
      <c r="AI9" s="38" t="s">
        <v>13</v>
      </c>
      <c r="AJ9" s="39" t="s">
        <v>9</v>
      </c>
      <c r="AK9" s="39" t="s">
        <v>51</v>
      </c>
      <c r="AL9" s="37" t="s">
        <v>338</v>
      </c>
      <c r="AM9" s="39" t="s">
        <v>339</v>
      </c>
      <c r="AN9" s="39" t="s">
        <v>340</v>
      </c>
      <c r="AO9" s="37" t="s">
        <v>341</v>
      </c>
    </row>
    <row r="10" spans="1:41" s="44" customFormat="1" ht="18.95" customHeight="1" x14ac:dyDescent="0.2">
      <c r="A10" s="28">
        <v>7</v>
      </c>
      <c r="B10" s="46" t="s">
        <v>212</v>
      </c>
      <c r="C10" s="46" t="s">
        <v>5</v>
      </c>
      <c r="D10" s="46" t="s">
        <v>460</v>
      </c>
      <c r="E10" s="47" t="s">
        <v>210</v>
      </c>
      <c r="F10" s="47" t="s">
        <v>409</v>
      </c>
      <c r="G10" s="55">
        <v>39265</v>
      </c>
      <c r="H10" s="55">
        <v>45688</v>
      </c>
      <c r="I10" s="45">
        <f t="shared" si="0"/>
        <v>6423</v>
      </c>
      <c r="J10" s="43">
        <f t="shared" si="1"/>
        <v>3211.5</v>
      </c>
      <c r="K10" s="51">
        <v>161</v>
      </c>
      <c r="L10" s="50">
        <f>SUM(K10*0.821)</f>
        <v>132.18099999999998</v>
      </c>
      <c r="M10" s="46"/>
      <c r="N10" s="46"/>
      <c r="O10" s="46"/>
      <c r="P10" s="46"/>
      <c r="Q10" s="31">
        <f t="shared" si="2"/>
        <v>132.18099999999998</v>
      </c>
      <c r="R10" s="47" t="s">
        <v>5</v>
      </c>
      <c r="S10" s="46">
        <v>600</v>
      </c>
      <c r="T10" s="51" t="s">
        <v>8</v>
      </c>
      <c r="U10" s="46"/>
      <c r="V10" s="46"/>
      <c r="W10" s="46"/>
      <c r="X10" s="46"/>
      <c r="Y10" s="46" t="s">
        <v>63</v>
      </c>
      <c r="Z10" s="51">
        <v>400</v>
      </c>
      <c r="AA10" s="28">
        <v>7</v>
      </c>
      <c r="AB10" s="46"/>
      <c r="AC10" s="46"/>
      <c r="AD10" s="46"/>
      <c r="AE10" s="51"/>
      <c r="AF10" s="46"/>
      <c r="AG10" s="31">
        <f t="shared" si="3"/>
        <v>4343.6810000000005</v>
      </c>
      <c r="AH10" s="46"/>
      <c r="AI10" s="38" t="s">
        <v>13</v>
      </c>
      <c r="AJ10" s="39" t="s">
        <v>9</v>
      </c>
      <c r="AK10" s="39" t="s">
        <v>51</v>
      </c>
      <c r="AL10" s="47" t="s">
        <v>464</v>
      </c>
      <c r="AM10" s="47" t="s">
        <v>213</v>
      </c>
      <c r="AN10" s="53" t="s">
        <v>214</v>
      </c>
      <c r="AO10" s="56" t="s">
        <v>215</v>
      </c>
    </row>
    <row r="11" spans="1:41" s="44" customFormat="1" ht="18.95" customHeight="1" x14ac:dyDescent="0.2">
      <c r="A11" s="28">
        <v>8</v>
      </c>
      <c r="B11" s="29" t="s">
        <v>372</v>
      </c>
      <c r="C11" s="29" t="s">
        <v>93</v>
      </c>
      <c r="D11" s="29" t="s">
        <v>456</v>
      </c>
      <c r="E11" s="29" t="s">
        <v>144</v>
      </c>
      <c r="F11" s="29" t="s">
        <v>145</v>
      </c>
      <c r="G11" s="30">
        <v>39211</v>
      </c>
      <c r="H11" s="30">
        <v>45688</v>
      </c>
      <c r="I11" s="45">
        <f t="shared" si="0"/>
        <v>6477</v>
      </c>
      <c r="J11" s="43">
        <f t="shared" si="1"/>
        <v>3238.5</v>
      </c>
      <c r="K11" s="28">
        <v>701</v>
      </c>
      <c r="L11" s="32">
        <f>SUM(K11*0.821)</f>
        <v>575.52099999999996</v>
      </c>
      <c r="M11" s="33"/>
      <c r="N11" s="34"/>
      <c r="O11" s="35"/>
      <c r="P11" s="36"/>
      <c r="Q11" s="31">
        <f t="shared" si="2"/>
        <v>575.52099999999996</v>
      </c>
      <c r="R11" s="37" t="s">
        <v>54</v>
      </c>
      <c r="S11" s="36">
        <v>300</v>
      </c>
      <c r="T11" s="28" t="s">
        <v>8</v>
      </c>
      <c r="U11" s="33"/>
      <c r="V11" s="33"/>
      <c r="W11" s="33"/>
      <c r="X11" s="33"/>
      <c r="Y11" s="36" t="s">
        <v>10</v>
      </c>
      <c r="Z11" s="28">
        <v>200</v>
      </c>
      <c r="AA11" s="28">
        <v>8</v>
      </c>
      <c r="AB11" s="37"/>
      <c r="AC11" s="33"/>
      <c r="AD11" s="33"/>
      <c r="AE11" s="28"/>
      <c r="AF11" s="33"/>
      <c r="AG11" s="31">
        <f t="shared" si="3"/>
        <v>4314.0209999999997</v>
      </c>
      <c r="AH11" s="36"/>
      <c r="AI11" s="38" t="s">
        <v>13</v>
      </c>
      <c r="AJ11" s="39" t="s">
        <v>9</v>
      </c>
      <c r="AK11" s="39" t="s">
        <v>12</v>
      </c>
      <c r="AL11" s="37" t="s">
        <v>373</v>
      </c>
      <c r="AM11" s="39" t="s">
        <v>374</v>
      </c>
      <c r="AN11" s="39" t="s">
        <v>375</v>
      </c>
      <c r="AO11" s="37" t="s">
        <v>376</v>
      </c>
    </row>
    <row r="12" spans="1:41" s="44" customFormat="1" ht="18.95" customHeight="1" x14ac:dyDescent="0.2">
      <c r="A12" s="28">
        <v>9</v>
      </c>
      <c r="B12" s="46" t="s">
        <v>410</v>
      </c>
      <c r="C12" s="46" t="s">
        <v>57</v>
      </c>
      <c r="D12" s="46" t="s">
        <v>411</v>
      </c>
      <c r="E12" s="47" t="s">
        <v>222</v>
      </c>
      <c r="F12" s="47" t="s">
        <v>223</v>
      </c>
      <c r="G12" s="55">
        <v>39137</v>
      </c>
      <c r="H12" s="55">
        <v>45688</v>
      </c>
      <c r="I12" s="45">
        <f t="shared" si="0"/>
        <v>6551</v>
      </c>
      <c r="J12" s="43">
        <f t="shared" si="1"/>
        <v>3275.5</v>
      </c>
      <c r="K12" s="51">
        <v>487</v>
      </c>
      <c r="L12" s="50">
        <f>SUM(K12*0.821)</f>
        <v>399.827</v>
      </c>
      <c r="M12" s="46"/>
      <c r="N12" s="46"/>
      <c r="O12" s="46"/>
      <c r="P12" s="46"/>
      <c r="Q12" s="31">
        <f t="shared" si="2"/>
        <v>399.827</v>
      </c>
      <c r="R12" s="47" t="s">
        <v>57</v>
      </c>
      <c r="S12" s="46">
        <v>400</v>
      </c>
      <c r="T12" s="51" t="s">
        <v>8</v>
      </c>
      <c r="U12" s="46"/>
      <c r="V12" s="46"/>
      <c r="W12" s="46"/>
      <c r="X12" s="46"/>
      <c r="Y12" s="46" t="s">
        <v>10</v>
      </c>
      <c r="Z12" s="51">
        <v>200</v>
      </c>
      <c r="AA12" s="28">
        <v>9</v>
      </c>
      <c r="AB12" s="46"/>
      <c r="AC12" s="46"/>
      <c r="AD12" s="46"/>
      <c r="AE12" s="51"/>
      <c r="AF12" s="46"/>
      <c r="AG12" s="31">
        <f t="shared" si="3"/>
        <v>4275.3270000000002</v>
      </c>
      <c r="AH12" s="46"/>
      <c r="AI12" s="38" t="s">
        <v>13</v>
      </c>
      <c r="AJ12" s="39" t="s">
        <v>9</v>
      </c>
      <c r="AK12" s="39" t="s">
        <v>51</v>
      </c>
      <c r="AL12" s="47" t="s">
        <v>412</v>
      </c>
      <c r="AM12" s="47" t="s">
        <v>413</v>
      </c>
      <c r="AN12" s="53" t="s">
        <v>414</v>
      </c>
      <c r="AO12" s="56" t="s">
        <v>415</v>
      </c>
    </row>
    <row r="13" spans="1:41" s="44" customFormat="1" ht="18.95" customHeight="1" x14ac:dyDescent="0.2">
      <c r="A13" s="28">
        <v>10</v>
      </c>
      <c r="B13" s="29" t="s">
        <v>118</v>
      </c>
      <c r="C13" s="29" t="s">
        <v>54</v>
      </c>
      <c r="D13" s="29" t="s">
        <v>360</v>
      </c>
      <c r="E13" s="29" t="s">
        <v>117</v>
      </c>
      <c r="F13" s="29" t="s">
        <v>119</v>
      </c>
      <c r="G13" s="30">
        <v>39248</v>
      </c>
      <c r="H13" s="30">
        <v>45688</v>
      </c>
      <c r="I13" s="45">
        <f t="shared" si="0"/>
        <v>6440</v>
      </c>
      <c r="J13" s="43">
        <f t="shared" si="1"/>
        <v>3220</v>
      </c>
      <c r="K13" s="28">
        <v>698</v>
      </c>
      <c r="L13" s="32">
        <f>SUM(K13*0.821)</f>
        <v>573.05799999999999</v>
      </c>
      <c r="M13" s="33"/>
      <c r="N13" s="34"/>
      <c r="O13" s="35"/>
      <c r="P13" s="36"/>
      <c r="Q13" s="31">
        <f t="shared" si="2"/>
        <v>573.05799999999999</v>
      </c>
      <c r="R13" s="37" t="s">
        <v>54</v>
      </c>
      <c r="S13" s="36">
        <v>300</v>
      </c>
      <c r="T13" s="28" t="s">
        <v>8</v>
      </c>
      <c r="U13" s="33"/>
      <c r="V13" s="33"/>
      <c r="W13" s="33">
        <v>10</v>
      </c>
      <c r="X13" s="33">
        <v>30</v>
      </c>
      <c r="Y13" s="36" t="s">
        <v>90</v>
      </c>
      <c r="Z13" s="28">
        <v>100</v>
      </c>
      <c r="AA13" s="28">
        <v>10</v>
      </c>
      <c r="AB13" s="37"/>
      <c r="AC13" s="33"/>
      <c r="AD13" s="33"/>
      <c r="AE13" s="28"/>
      <c r="AF13" s="33"/>
      <c r="AG13" s="31">
        <f t="shared" si="3"/>
        <v>4223.058</v>
      </c>
      <c r="AH13" s="36"/>
      <c r="AI13" s="38" t="s">
        <v>13</v>
      </c>
      <c r="AJ13" s="39" t="s">
        <v>9</v>
      </c>
      <c r="AK13" s="39" t="s">
        <v>51</v>
      </c>
      <c r="AL13" s="37" t="s">
        <v>361</v>
      </c>
      <c r="AM13" s="39" t="s">
        <v>362</v>
      </c>
      <c r="AN13" s="39" t="s">
        <v>120</v>
      </c>
      <c r="AO13" s="37" t="s">
        <v>363</v>
      </c>
    </row>
    <row r="14" spans="1:41" s="44" customFormat="1" ht="18.95" customHeight="1" x14ac:dyDescent="0.2">
      <c r="A14" s="28">
        <v>11</v>
      </c>
      <c r="B14" s="29" t="s">
        <v>330</v>
      </c>
      <c r="C14" s="29" t="s">
        <v>56</v>
      </c>
      <c r="D14" s="29" t="s">
        <v>331</v>
      </c>
      <c r="E14" s="29" t="s">
        <v>6</v>
      </c>
      <c r="F14" s="29" t="s">
        <v>7</v>
      </c>
      <c r="G14" s="30">
        <v>37767</v>
      </c>
      <c r="H14" s="30">
        <v>45688</v>
      </c>
      <c r="I14" s="45">
        <f t="shared" si="0"/>
        <v>7921</v>
      </c>
      <c r="J14" s="43">
        <f t="shared" si="1"/>
        <v>3960.5</v>
      </c>
      <c r="K14" s="28"/>
      <c r="L14" s="32"/>
      <c r="M14" s="33"/>
      <c r="N14" s="34"/>
      <c r="O14" s="35"/>
      <c r="P14" s="36"/>
      <c r="Q14" s="31"/>
      <c r="R14" s="37" t="s">
        <v>56</v>
      </c>
      <c r="S14" s="36">
        <v>250</v>
      </c>
      <c r="T14" s="28" t="s">
        <v>8</v>
      </c>
      <c r="U14" s="33"/>
      <c r="V14" s="33"/>
      <c r="W14" s="33"/>
      <c r="X14" s="33"/>
      <c r="Y14" s="36"/>
      <c r="Z14" s="28"/>
      <c r="AA14" s="28">
        <v>11</v>
      </c>
      <c r="AB14" s="37"/>
      <c r="AC14" s="33"/>
      <c r="AD14" s="33"/>
      <c r="AE14" s="28">
        <v>5</v>
      </c>
      <c r="AF14" s="33">
        <v>50</v>
      </c>
      <c r="AG14" s="31">
        <f t="shared" si="3"/>
        <v>4160.5</v>
      </c>
      <c r="AH14" s="36"/>
      <c r="AI14" s="38" t="s">
        <v>13</v>
      </c>
      <c r="AJ14" s="39" t="s">
        <v>9</v>
      </c>
      <c r="AK14" s="39" t="s">
        <v>51</v>
      </c>
      <c r="AL14" s="37" t="s">
        <v>332</v>
      </c>
      <c r="AM14" s="39" t="s">
        <v>333</v>
      </c>
      <c r="AN14" s="39" t="s">
        <v>334</v>
      </c>
      <c r="AO14" s="37" t="s">
        <v>335</v>
      </c>
    </row>
    <row r="15" spans="1:41" s="44" customFormat="1" ht="18.95" customHeight="1" x14ac:dyDescent="0.2">
      <c r="A15" s="28">
        <v>12</v>
      </c>
      <c r="B15" s="36" t="s">
        <v>162</v>
      </c>
      <c r="C15" s="36" t="s">
        <v>11</v>
      </c>
      <c r="D15" s="37" t="s">
        <v>163</v>
      </c>
      <c r="E15" s="37" t="s">
        <v>155</v>
      </c>
      <c r="F15" s="37" t="s">
        <v>161</v>
      </c>
      <c r="G15" s="30">
        <v>39094</v>
      </c>
      <c r="H15" s="30">
        <v>45688</v>
      </c>
      <c r="I15" s="45">
        <f t="shared" si="0"/>
        <v>6594</v>
      </c>
      <c r="J15" s="43">
        <f t="shared" si="1"/>
        <v>3297</v>
      </c>
      <c r="K15" s="28">
        <v>31</v>
      </c>
      <c r="L15" s="32">
        <v>25.45</v>
      </c>
      <c r="M15" s="33"/>
      <c r="N15" s="34"/>
      <c r="O15" s="35"/>
      <c r="P15" s="36"/>
      <c r="Q15" s="31">
        <f t="shared" ref="Q15:Q25" si="4">P15+L15+N15</f>
        <v>25.45</v>
      </c>
      <c r="R15" s="37" t="s">
        <v>5</v>
      </c>
      <c r="S15" s="36">
        <v>600</v>
      </c>
      <c r="T15" s="28" t="s">
        <v>8</v>
      </c>
      <c r="U15" s="33"/>
      <c r="V15" s="33"/>
      <c r="W15" s="28"/>
      <c r="X15" s="33"/>
      <c r="Y15" s="36" t="s">
        <v>10</v>
      </c>
      <c r="Z15" s="28">
        <v>200</v>
      </c>
      <c r="AA15" s="28">
        <v>12</v>
      </c>
      <c r="AB15" s="37"/>
      <c r="AC15" s="33"/>
      <c r="AD15" s="33"/>
      <c r="AE15" s="28"/>
      <c r="AF15" s="33"/>
      <c r="AG15" s="31">
        <f t="shared" si="3"/>
        <v>4122.45</v>
      </c>
      <c r="AH15" s="36"/>
      <c r="AI15" s="38" t="s">
        <v>13</v>
      </c>
      <c r="AJ15" s="39" t="s">
        <v>9</v>
      </c>
      <c r="AK15" s="39" t="s">
        <v>51</v>
      </c>
      <c r="AL15" s="37" t="s">
        <v>164</v>
      </c>
      <c r="AM15" s="37" t="s">
        <v>465</v>
      </c>
      <c r="AN15" s="39" t="s">
        <v>165</v>
      </c>
      <c r="AO15" s="40">
        <v>198723102749</v>
      </c>
    </row>
    <row r="16" spans="1:41" s="44" customFormat="1" ht="18.95" customHeight="1" x14ac:dyDescent="0.2">
      <c r="A16" s="28">
        <v>13</v>
      </c>
      <c r="B16" s="46" t="s">
        <v>216</v>
      </c>
      <c r="C16" s="46" t="s">
        <v>52</v>
      </c>
      <c r="D16" s="46" t="s">
        <v>217</v>
      </c>
      <c r="E16" s="47" t="s">
        <v>210</v>
      </c>
      <c r="F16" s="47" t="s">
        <v>409</v>
      </c>
      <c r="G16" s="55">
        <v>39492</v>
      </c>
      <c r="H16" s="55">
        <v>45688</v>
      </c>
      <c r="I16" s="45">
        <f t="shared" si="0"/>
        <v>6196</v>
      </c>
      <c r="J16" s="43">
        <f t="shared" si="1"/>
        <v>3098</v>
      </c>
      <c r="K16" s="51">
        <v>244</v>
      </c>
      <c r="L16" s="50">
        <f>SUM(K16*0.821)</f>
        <v>200.32399999999998</v>
      </c>
      <c r="M16" s="46"/>
      <c r="N16" s="46"/>
      <c r="O16" s="46"/>
      <c r="P16" s="46"/>
      <c r="Q16" s="31">
        <f t="shared" si="4"/>
        <v>200.32399999999998</v>
      </c>
      <c r="R16" s="47" t="s">
        <v>52</v>
      </c>
      <c r="S16" s="46">
        <v>350</v>
      </c>
      <c r="T16" s="51" t="s">
        <v>8</v>
      </c>
      <c r="U16" s="46"/>
      <c r="V16" s="46"/>
      <c r="W16" s="46"/>
      <c r="X16" s="46"/>
      <c r="Y16" s="46" t="s">
        <v>63</v>
      </c>
      <c r="Z16" s="51">
        <v>400</v>
      </c>
      <c r="AA16" s="28">
        <v>13</v>
      </c>
      <c r="AB16" s="46"/>
      <c r="AC16" s="46"/>
      <c r="AD16" s="46"/>
      <c r="AE16" s="51"/>
      <c r="AF16" s="46"/>
      <c r="AG16" s="31">
        <f t="shared" si="3"/>
        <v>4048.3240000000001</v>
      </c>
      <c r="AH16" s="46"/>
      <c r="AI16" s="38" t="s">
        <v>13</v>
      </c>
      <c r="AJ16" s="39" t="s">
        <v>9</v>
      </c>
      <c r="AK16" s="39" t="s">
        <v>51</v>
      </c>
      <c r="AL16" s="47" t="s">
        <v>218</v>
      </c>
      <c r="AM16" s="47" t="s">
        <v>219</v>
      </c>
      <c r="AN16" s="53" t="s">
        <v>220</v>
      </c>
      <c r="AO16" s="56" t="s">
        <v>221</v>
      </c>
    </row>
    <row r="17" spans="1:41" s="44" customFormat="1" ht="18.95" customHeight="1" x14ac:dyDescent="0.2">
      <c r="A17" s="28">
        <v>14</v>
      </c>
      <c r="B17" s="29" t="s">
        <v>377</v>
      </c>
      <c r="C17" s="29" t="s">
        <v>52</v>
      </c>
      <c r="D17" s="29" t="s">
        <v>378</v>
      </c>
      <c r="E17" s="29" t="s">
        <v>146</v>
      </c>
      <c r="F17" s="29" t="s">
        <v>154</v>
      </c>
      <c r="G17" s="30">
        <v>38915</v>
      </c>
      <c r="H17" s="30">
        <v>44398</v>
      </c>
      <c r="I17" s="45">
        <f t="shared" si="0"/>
        <v>5483</v>
      </c>
      <c r="J17" s="43">
        <f t="shared" si="1"/>
        <v>2741.5</v>
      </c>
      <c r="K17" s="28">
        <v>549</v>
      </c>
      <c r="L17" s="32">
        <f>SUM(K17*0.821)</f>
        <v>450.72899999999998</v>
      </c>
      <c r="M17" s="33"/>
      <c r="N17" s="34"/>
      <c r="O17" s="35"/>
      <c r="P17" s="36"/>
      <c r="Q17" s="31">
        <f t="shared" si="4"/>
        <v>450.72899999999998</v>
      </c>
      <c r="R17" s="37" t="s">
        <v>52</v>
      </c>
      <c r="S17" s="36">
        <v>350</v>
      </c>
      <c r="T17" s="28" t="s">
        <v>18</v>
      </c>
      <c r="U17" s="33">
        <v>50</v>
      </c>
      <c r="V17" s="33">
        <v>500</v>
      </c>
      <c r="W17" s="33"/>
      <c r="X17" s="33"/>
      <c r="Y17" s="36"/>
      <c r="Z17" s="28"/>
      <c r="AA17" s="28">
        <v>14</v>
      </c>
      <c r="AB17" s="37"/>
      <c r="AC17" s="33"/>
      <c r="AD17" s="33"/>
      <c r="AE17" s="28"/>
      <c r="AF17" s="33"/>
      <c r="AG17" s="31">
        <f t="shared" si="3"/>
        <v>4042.2289999999998</v>
      </c>
      <c r="AH17" s="36"/>
      <c r="AI17" s="38" t="s">
        <v>13</v>
      </c>
      <c r="AJ17" s="39" t="s">
        <v>9</v>
      </c>
      <c r="AK17" s="39" t="s">
        <v>51</v>
      </c>
      <c r="AL17" s="37" t="s">
        <v>379</v>
      </c>
      <c r="AM17" s="39" t="s">
        <v>380</v>
      </c>
      <c r="AN17" s="39" t="s">
        <v>381</v>
      </c>
      <c r="AO17" s="37" t="s">
        <v>382</v>
      </c>
    </row>
    <row r="18" spans="1:41" s="44" customFormat="1" ht="18.95" customHeight="1" x14ac:dyDescent="0.2">
      <c r="A18" s="28">
        <v>15</v>
      </c>
      <c r="B18" s="46" t="s">
        <v>292</v>
      </c>
      <c r="C18" s="46" t="s">
        <v>64</v>
      </c>
      <c r="D18" s="46" t="s">
        <v>293</v>
      </c>
      <c r="E18" s="47" t="s">
        <v>281</v>
      </c>
      <c r="F18" s="47" t="s">
        <v>291</v>
      </c>
      <c r="G18" s="55">
        <v>38831</v>
      </c>
      <c r="H18" s="55">
        <v>45688</v>
      </c>
      <c r="I18" s="45">
        <f t="shared" si="0"/>
        <v>6857</v>
      </c>
      <c r="J18" s="43">
        <f t="shared" si="1"/>
        <v>3428.5</v>
      </c>
      <c r="K18" s="51">
        <v>178</v>
      </c>
      <c r="L18" s="50">
        <f>SUM(K18*0.821)</f>
        <v>146.13800000000001</v>
      </c>
      <c r="M18" s="46"/>
      <c r="N18" s="46"/>
      <c r="O18" s="46"/>
      <c r="P18" s="46"/>
      <c r="Q18" s="31">
        <f t="shared" si="4"/>
        <v>146.13800000000001</v>
      </c>
      <c r="R18" s="47" t="s">
        <v>64</v>
      </c>
      <c r="S18" s="46">
        <v>450</v>
      </c>
      <c r="T18" s="51" t="s">
        <v>8</v>
      </c>
      <c r="U18" s="46"/>
      <c r="V18" s="46"/>
      <c r="W18" s="46"/>
      <c r="X18" s="46"/>
      <c r="Y18" s="46"/>
      <c r="Z18" s="51"/>
      <c r="AA18" s="28">
        <v>15</v>
      </c>
      <c r="AB18" s="46"/>
      <c r="AC18" s="46"/>
      <c r="AD18" s="46"/>
      <c r="AE18" s="51"/>
      <c r="AF18" s="46"/>
      <c r="AG18" s="31">
        <f t="shared" si="3"/>
        <v>4024.6379999999999</v>
      </c>
      <c r="AH18" s="46"/>
      <c r="AI18" s="38" t="s">
        <v>13</v>
      </c>
      <c r="AJ18" s="39" t="s">
        <v>9</v>
      </c>
      <c r="AK18" s="39" t="s">
        <v>51</v>
      </c>
      <c r="AL18" s="47" t="s">
        <v>294</v>
      </c>
      <c r="AM18" s="47" t="s">
        <v>466</v>
      </c>
      <c r="AN18" s="53" t="s">
        <v>442</v>
      </c>
      <c r="AO18" s="56">
        <v>198519500915</v>
      </c>
    </row>
    <row r="19" spans="1:41" s="44" customFormat="1" ht="18.95" customHeight="1" x14ac:dyDescent="0.2">
      <c r="A19" s="28">
        <v>16</v>
      </c>
      <c r="B19" s="29" t="s">
        <v>66</v>
      </c>
      <c r="C19" s="29" t="s">
        <v>54</v>
      </c>
      <c r="D19" s="29" t="s">
        <v>67</v>
      </c>
      <c r="E19" s="29" t="s">
        <v>6</v>
      </c>
      <c r="F19" s="29" t="s">
        <v>65</v>
      </c>
      <c r="G19" s="30">
        <v>39126</v>
      </c>
      <c r="H19" s="30">
        <v>45688</v>
      </c>
      <c r="I19" s="45">
        <f t="shared" si="0"/>
        <v>6562</v>
      </c>
      <c r="J19" s="43">
        <f t="shared" si="1"/>
        <v>3281</v>
      </c>
      <c r="K19" s="28">
        <v>824</v>
      </c>
      <c r="L19" s="32">
        <f>K19*0.821</f>
        <v>676.50399999999991</v>
      </c>
      <c r="M19" s="33"/>
      <c r="N19" s="34"/>
      <c r="O19" s="35"/>
      <c r="P19" s="36"/>
      <c r="Q19" s="31">
        <f t="shared" si="4"/>
        <v>676.50399999999991</v>
      </c>
      <c r="R19" s="37" t="s">
        <v>54</v>
      </c>
      <c r="S19" s="36">
        <v>300</v>
      </c>
      <c r="T19" s="28" t="s">
        <v>8</v>
      </c>
      <c r="U19" s="33"/>
      <c r="V19" s="33"/>
      <c r="W19" s="33"/>
      <c r="X19" s="33"/>
      <c r="Y19" s="36"/>
      <c r="Z19" s="28"/>
      <c r="AA19" s="28">
        <v>16</v>
      </c>
      <c r="AB19" s="37"/>
      <c r="AC19" s="33"/>
      <c r="AD19" s="33"/>
      <c r="AE19" s="28">
        <v>44</v>
      </c>
      <c r="AF19" s="33">
        <v>250</v>
      </c>
      <c r="AG19" s="31">
        <f t="shared" si="3"/>
        <v>4007.5039999999999</v>
      </c>
      <c r="AH19" s="36"/>
      <c r="AI19" s="38" t="s">
        <v>13</v>
      </c>
      <c r="AJ19" s="39" t="s">
        <v>9</v>
      </c>
      <c r="AK19" s="39" t="s">
        <v>12</v>
      </c>
      <c r="AL19" s="37" t="s">
        <v>343</v>
      </c>
      <c r="AM19" s="39" t="s">
        <v>68</v>
      </c>
      <c r="AN19" s="39" t="s">
        <v>344</v>
      </c>
      <c r="AO19" s="37" t="s">
        <v>345</v>
      </c>
    </row>
    <row r="20" spans="1:41" s="44" customFormat="1" ht="18.95" customHeight="1" x14ac:dyDescent="0.2">
      <c r="A20" s="28">
        <v>17</v>
      </c>
      <c r="B20" s="46" t="s">
        <v>249</v>
      </c>
      <c r="C20" s="46" t="s">
        <v>57</v>
      </c>
      <c r="D20" s="46" t="s">
        <v>250</v>
      </c>
      <c r="E20" s="47" t="s">
        <v>239</v>
      </c>
      <c r="F20" s="47" t="s">
        <v>248</v>
      </c>
      <c r="G20" s="55">
        <v>39413</v>
      </c>
      <c r="H20" s="55">
        <v>45688</v>
      </c>
      <c r="I20" s="45">
        <f t="shared" si="0"/>
        <v>6275</v>
      </c>
      <c r="J20" s="43">
        <f t="shared" si="1"/>
        <v>3137.5</v>
      </c>
      <c r="K20" s="51">
        <v>457</v>
      </c>
      <c r="L20" s="50">
        <v>375.2</v>
      </c>
      <c r="M20" s="46"/>
      <c r="N20" s="46"/>
      <c r="O20" s="46"/>
      <c r="P20" s="46"/>
      <c r="Q20" s="31">
        <f t="shared" si="4"/>
        <v>375.2</v>
      </c>
      <c r="R20" s="47" t="s">
        <v>57</v>
      </c>
      <c r="S20" s="46" t="s">
        <v>240</v>
      </c>
      <c r="T20" s="51" t="s">
        <v>8</v>
      </c>
      <c r="U20" s="46"/>
      <c r="V20" s="46"/>
      <c r="W20" s="46"/>
      <c r="X20" s="46"/>
      <c r="Y20" s="46"/>
      <c r="Z20" s="51"/>
      <c r="AA20" s="28">
        <v>17</v>
      </c>
      <c r="AB20" s="46"/>
      <c r="AC20" s="46"/>
      <c r="AD20" s="46"/>
      <c r="AE20" s="51"/>
      <c r="AF20" s="46"/>
      <c r="AG20" s="31">
        <f t="shared" si="3"/>
        <v>3912.7</v>
      </c>
      <c r="AH20" s="46"/>
      <c r="AI20" s="38" t="s">
        <v>13</v>
      </c>
      <c r="AJ20" s="39" t="s">
        <v>9</v>
      </c>
      <c r="AK20" s="39" t="s">
        <v>51</v>
      </c>
      <c r="AL20" s="47" t="s">
        <v>251</v>
      </c>
      <c r="AM20" s="47" t="s">
        <v>252</v>
      </c>
      <c r="AN20" s="53" t="s">
        <v>253</v>
      </c>
      <c r="AO20" s="56" t="s">
        <v>254</v>
      </c>
    </row>
    <row r="21" spans="1:41" s="44" customFormat="1" ht="18.95" customHeight="1" x14ac:dyDescent="0.2">
      <c r="A21" s="28">
        <v>18</v>
      </c>
      <c r="B21" s="46" t="s">
        <v>349</v>
      </c>
      <c r="C21" s="46" t="s">
        <v>54</v>
      </c>
      <c r="D21" s="46" t="s">
        <v>459</v>
      </c>
      <c r="E21" s="47" t="s">
        <v>17</v>
      </c>
      <c r="F21" s="48" t="s">
        <v>92</v>
      </c>
      <c r="G21" s="30">
        <v>39422</v>
      </c>
      <c r="H21" s="30">
        <v>45688</v>
      </c>
      <c r="I21" s="45">
        <f t="shared" si="0"/>
        <v>6266</v>
      </c>
      <c r="J21" s="43">
        <f t="shared" si="1"/>
        <v>3133</v>
      </c>
      <c r="K21" s="57">
        <v>573</v>
      </c>
      <c r="L21" s="46">
        <f>SUM(K21*0.821)</f>
        <v>470.43299999999999</v>
      </c>
      <c r="M21" s="46"/>
      <c r="N21" s="46"/>
      <c r="O21" s="46"/>
      <c r="P21" s="50"/>
      <c r="Q21" s="31">
        <f t="shared" si="4"/>
        <v>470.43299999999999</v>
      </c>
      <c r="R21" s="47" t="s">
        <v>54</v>
      </c>
      <c r="S21" s="46">
        <v>300</v>
      </c>
      <c r="T21" s="51" t="s">
        <v>8</v>
      </c>
      <c r="U21" s="46"/>
      <c r="V21" s="46"/>
      <c r="W21" s="46"/>
      <c r="X21" s="51"/>
      <c r="Y21" s="46"/>
      <c r="Z21" s="51"/>
      <c r="AA21" s="28">
        <v>18</v>
      </c>
      <c r="AB21" s="46"/>
      <c r="AC21" s="46"/>
      <c r="AD21" s="46"/>
      <c r="AE21" s="51"/>
      <c r="AF21" s="50"/>
      <c r="AG21" s="31">
        <f t="shared" si="3"/>
        <v>3903.433</v>
      </c>
      <c r="AH21" s="46"/>
      <c r="AI21" s="38" t="s">
        <v>13</v>
      </c>
      <c r="AJ21" s="39" t="s">
        <v>9</v>
      </c>
      <c r="AK21" s="39" t="s">
        <v>12</v>
      </c>
      <c r="AL21" s="47" t="s">
        <v>350</v>
      </c>
      <c r="AM21" s="47" t="s">
        <v>351</v>
      </c>
      <c r="AN21" s="53" t="s">
        <v>352</v>
      </c>
      <c r="AO21" s="40">
        <v>198809702022</v>
      </c>
    </row>
    <row r="22" spans="1:41" s="44" customFormat="1" ht="18.95" customHeight="1" x14ac:dyDescent="0.2">
      <c r="A22" s="28">
        <v>19</v>
      </c>
      <c r="B22" s="36" t="s">
        <v>176</v>
      </c>
      <c r="C22" s="36" t="s">
        <v>54</v>
      </c>
      <c r="D22" s="36" t="s">
        <v>177</v>
      </c>
      <c r="E22" s="37" t="s">
        <v>155</v>
      </c>
      <c r="F22" s="36" t="s">
        <v>175</v>
      </c>
      <c r="G22" s="30">
        <v>38978</v>
      </c>
      <c r="H22" s="42">
        <v>45688</v>
      </c>
      <c r="I22" s="45">
        <f t="shared" si="0"/>
        <v>6710</v>
      </c>
      <c r="J22" s="43">
        <f t="shared" si="1"/>
        <v>3355</v>
      </c>
      <c r="K22" s="28"/>
      <c r="L22" s="34"/>
      <c r="M22" s="36">
        <v>221</v>
      </c>
      <c r="N22" s="43">
        <f>M22*0.2</f>
        <v>44.2</v>
      </c>
      <c r="O22" s="28"/>
      <c r="P22" s="28"/>
      <c r="Q22" s="31">
        <f t="shared" si="4"/>
        <v>44.2</v>
      </c>
      <c r="R22" s="37" t="s">
        <v>55</v>
      </c>
      <c r="S22" s="36">
        <v>300</v>
      </c>
      <c r="T22" s="28" t="s">
        <v>8</v>
      </c>
      <c r="U22" s="28"/>
      <c r="V22" s="36"/>
      <c r="W22" s="28"/>
      <c r="X22" s="36"/>
      <c r="Y22" s="36" t="s">
        <v>178</v>
      </c>
      <c r="Z22" s="28">
        <v>200</v>
      </c>
      <c r="AA22" s="28">
        <v>19</v>
      </c>
      <c r="AB22" s="36"/>
      <c r="AC22" s="36"/>
      <c r="AD22" s="28"/>
      <c r="AE22" s="28"/>
      <c r="AF22" s="28"/>
      <c r="AG22" s="31">
        <f t="shared" si="3"/>
        <v>3899.2</v>
      </c>
      <c r="AH22" s="36"/>
      <c r="AI22" s="38" t="s">
        <v>13</v>
      </c>
      <c r="AJ22" s="39" t="s">
        <v>9</v>
      </c>
      <c r="AK22" s="39" t="s">
        <v>12</v>
      </c>
      <c r="AL22" s="37" t="s">
        <v>179</v>
      </c>
      <c r="AM22" s="40" t="s">
        <v>180</v>
      </c>
      <c r="AN22" s="38" t="s">
        <v>181</v>
      </c>
      <c r="AO22" s="40" t="s">
        <v>182</v>
      </c>
    </row>
    <row r="23" spans="1:41" s="44" customFormat="1" ht="18.95" customHeight="1" x14ac:dyDescent="0.2">
      <c r="A23" s="28">
        <v>20</v>
      </c>
      <c r="B23" s="36" t="s">
        <v>183</v>
      </c>
      <c r="C23" s="36" t="s">
        <v>56</v>
      </c>
      <c r="D23" s="37" t="s">
        <v>184</v>
      </c>
      <c r="E23" s="37" t="s">
        <v>155</v>
      </c>
      <c r="F23" s="37" t="s">
        <v>175</v>
      </c>
      <c r="G23" s="30">
        <v>39697</v>
      </c>
      <c r="H23" s="30">
        <v>45688</v>
      </c>
      <c r="I23" s="45">
        <f t="shared" si="0"/>
        <v>5991</v>
      </c>
      <c r="J23" s="43">
        <f t="shared" si="1"/>
        <v>2995.5</v>
      </c>
      <c r="K23" s="28">
        <v>72</v>
      </c>
      <c r="L23" s="32">
        <v>59.11</v>
      </c>
      <c r="M23" s="33">
        <v>178</v>
      </c>
      <c r="N23" s="34">
        <v>35.6</v>
      </c>
      <c r="O23" s="35"/>
      <c r="P23" s="36"/>
      <c r="Q23" s="31">
        <f t="shared" si="4"/>
        <v>94.710000000000008</v>
      </c>
      <c r="R23" s="37" t="s">
        <v>56</v>
      </c>
      <c r="S23" s="36">
        <v>250</v>
      </c>
      <c r="T23" s="28" t="s">
        <v>8</v>
      </c>
      <c r="U23" s="33"/>
      <c r="V23" s="33"/>
      <c r="W23" s="28"/>
      <c r="X23" s="33"/>
      <c r="Y23" s="36" t="s">
        <v>89</v>
      </c>
      <c r="Z23" s="28">
        <v>500</v>
      </c>
      <c r="AA23" s="28">
        <v>20</v>
      </c>
      <c r="AB23" s="37"/>
      <c r="AC23" s="33"/>
      <c r="AD23" s="33"/>
      <c r="AE23" s="28"/>
      <c r="AF23" s="33"/>
      <c r="AG23" s="31">
        <f t="shared" si="3"/>
        <v>3840.21</v>
      </c>
      <c r="AH23" s="36"/>
      <c r="AI23" s="38" t="s">
        <v>13</v>
      </c>
      <c r="AJ23" s="39" t="s">
        <v>9</v>
      </c>
      <c r="AK23" s="39" t="s">
        <v>51</v>
      </c>
      <c r="AL23" s="37" t="s">
        <v>185</v>
      </c>
      <c r="AM23" s="37" t="s">
        <v>186</v>
      </c>
      <c r="AN23" s="39" t="s">
        <v>187</v>
      </c>
      <c r="AO23" s="40" t="s">
        <v>188</v>
      </c>
    </row>
    <row r="24" spans="1:41" s="44" customFormat="1" ht="18.95" customHeight="1" x14ac:dyDescent="0.2">
      <c r="A24" s="28">
        <v>21</v>
      </c>
      <c r="B24" s="46" t="s">
        <v>243</v>
      </c>
      <c r="C24" s="46" t="s">
        <v>52</v>
      </c>
      <c r="D24" s="46" t="s">
        <v>244</v>
      </c>
      <c r="E24" s="47" t="s">
        <v>239</v>
      </c>
      <c r="F24" s="47" t="s">
        <v>242</v>
      </c>
      <c r="G24" s="55">
        <v>39413</v>
      </c>
      <c r="H24" s="55">
        <v>45688</v>
      </c>
      <c r="I24" s="45">
        <f t="shared" si="0"/>
        <v>6275</v>
      </c>
      <c r="J24" s="43">
        <f t="shared" si="1"/>
        <v>3137.5</v>
      </c>
      <c r="K24" s="51">
        <v>427</v>
      </c>
      <c r="L24" s="50">
        <v>350.57</v>
      </c>
      <c r="M24" s="46"/>
      <c r="N24" s="46"/>
      <c r="O24" s="46"/>
      <c r="P24" s="46"/>
      <c r="Q24" s="31">
        <f t="shared" si="4"/>
        <v>350.57</v>
      </c>
      <c r="R24" s="47" t="s">
        <v>52</v>
      </c>
      <c r="S24" s="46" t="s">
        <v>241</v>
      </c>
      <c r="T24" s="51" t="s">
        <v>8</v>
      </c>
      <c r="U24" s="46"/>
      <c r="V24" s="46"/>
      <c r="W24" s="46"/>
      <c r="X24" s="46"/>
      <c r="Y24" s="46"/>
      <c r="Z24" s="51"/>
      <c r="AA24" s="28">
        <v>21</v>
      </c>
      <c r="AB24" s="46"/>
      <c r="AC24" s="46"/>
      <c r="AD24" s="46"/>
      <c r="AE24" s="51"/>
      <c r="AF24" s="46"/>
      <c r="AG24" s="31">
        <f t="shared" si="3"/>
        <v>3838.07</v>
      </c>
      <c r="AH24" s="46"/>
      <c r="AI24" s="38" t="s">
        <v>13</v>
      </c>
      <c r="AJ24" s="39" t="s">
        <v>9</v>
      </c>
      <c r="AK24" s="39" t="s">
        <v>12</v>
      </c>
      <c r="AL24" s="47" t="s">
        <v>467</v>
      </c>
      <c r="AM24" s="47" t="s">
        <v>245</v>
      </c>
      <c r="AN24" s="53" t="s">
        <v>246</v>
      </c>
      <c r="AO24" s="56" t="s">
        <v>247</v>
      </c>
    </row>
    <row r="25" spans="1:41" s="44" customFormat="1" ht="18.95" customHeight="1" x14ac:dyDescent="0.2">
      <c r="A25" s="28">
        <v>22</v>
      </c>
      <c r="B25" s="46" t="s">
        <v>283</v>
      </c>
      <c r="C25" s="46" t="s">
        <v>110</v>
      </c>
      <c r="D25" s="46" t="s">
        <v>284</v>
      </c>
      <c r="E25" s="47" t="s">
        <v>281</v>
      </c>
      <c r="F25" s="47" t="s">
        <v>282</v>
      </c>
      <c r="G25" s="55">
        <v>39213</v>
      </c>
      <c r="H25" s="55">
        <v>45688</v>
      </c>
      <c r="I25" s="45">
        <f t="shared" si="0"/>
        <v>6475</v>
      </c>
      <c r="J25" s="43">
        <f t="shared" si="1"/>
        <v>3237.5</v>
      </c>
      <c r="K25" s="51">
        <v>76</v>
      </c>
      <c r="L25" s="50">
        <f>SUM(K25*0.821)</f>
        <v>62.395999999999994</v>
      </c>
      <c r="M25" s="46"/>
      <c r="N25" s="46"/>
      <c r="O25" s="46"/>
      <c r="P25" s="46"/>
      <c r="Q25" s="31">
        <f t="shared" si="4"/>
        <v>62.395999999999994</v>
      </c>
      <c r="R25" s="47" t="s">
        <v>110</v>
      </c>
      <c r="S25" s="46">
        <v>500</v>
      </c>
      <c r="T25" s="51" t="s">
        <v>8</v>
      </c>
      <c r="U25" s="46"/>
      <c r="V25" s="46"/>
      <c r="W25" s="46"/>
      <c r="X25" s="46"/>
      <c r="Y25" s="46"/>
      <c r="Z25" s="51"/>
      <c r="AA25" s="28">
        <v>22</v>
      </c>
      <c r="AB25" s="46"/>
      <c r="AC25" s="46"/>
      <c r="AD25" s="46"/>
      <c r="AE25" s="51"/>
      <c r="AF25" s="46"/>
      <c r="AG25" s="31">
        <f t="shared" si="3"/>
        <v>3799.8960000000002</v>
      </c>
      <c r="AH25" s="46"/>
      <c r="AI25" s="38" t="s">
        <v>13</v>
      </c>
      <c r="AJ25" s="39" t="s">
        <v>9</v>
      </c>
      <c r="AK25" s="39" t="s">
        <v>51</v>
      </c>
      <c r="AL25" s="47" t="s">
        <v>285</v>
      </c>
      <c r="AM25" s="47" t="s">
        <v>286</v>
      </c>
      <c r="AN25" s="53" t="s">
        <v>441</v>
      </c>
      <c r="AO25" s="56">
        <v>198105200191</v>
      </c>
    </row>
    <row r="26" spans="1:41" s="44" customFormat="1" ht="18.95" customHeight="1" x14ac:dyDescent="0.2">
      <c r="A26" s="28">
        <v>23</v>
      </c>
      <c r="B26" s="46" t="s">
        <v>311</v>
      </c>
      <c r="C26" s="46" t="s">
        <v>57</v>
      </c>
      <c r="D26" s="46" t="s">
        <v>312</v>
      </c>
      <c r="E26" s="47" t="s">
        <v>309</v>
      </c>
      <c r="F26" s="47" t="s">
        <v>310</v>
      </c>
      <c r="G26" s="55">
        <v>40905</v>
      </c>
      <c r="H26" s="55">
        <v>45688</v>
      </c>
      <c r="I26" s="45">
        <f t="shared" si="0"/>
        <v>4783</v>
      </c>
      <c r="J26" s="43">
        <f t="shared" si="1"/>
        <v>2391.5</v>
      </c>
      <c r="K26" s="51"/>
      <c r="L26" s="50"/>
      <c r="M26" s="46"/>
      <c r="N26" s="46"/>
      <c r="O26" s="46"/>
      <c r="P26" s="46"/>
      <c r="Q26" s="31"/>
      <c r="R26" s="47" t="s">
        <v>57</v>
      </c>
      <c r="S26" s="46">
        <v>400</v>
      </c>
      <c r="T26" s="51" t="s">
        <v>8</v>
      </c>
      <c r="U26" s="46"/>
      <c r="V26" s="46"/>
      <c r="W26" s="46"/>
      <c r="X26" s="46"/>
      <c r="Y26" s="46"/>
      <c r="Z26" s="51"/>
      <c r="AA26" s="28">
        <v>23</v>
      </c>
      <c r="AB26" s="46" t="s">
        <v>16</v>
      </c>
      <c r="AC26" s="46">
        <v>625</v>
      </c>
      <c r="AD26" s="46">
        <v>250</v>
      </c>
      <c r="AE26" s="51"/>
      <c r="AF26" s="46"/>
      <c r="AG26" s="31">
        <f t="shared" si="3"/>
        <v>3666.5</v>
      </c>
      <c r="AH26" s="46"/>
      <c r="AI26" s="38" t="s">
        <v>13</v>
      </c>
      <c r="AJ26" s="39" t="s">
        <v>9</v>
      </c>
      <c r="AK26" s="39" t="s">
        <v>51</v>
      </c>
      <c r="AL26" s="47" t="s">
        <v>313</v>
      </c>
      <c r="AM26" s="47" t="s">
        <v>314</v>
      </c>
      <c r="AN26" s="53" t="s">
        <v>447</v>
      </c>
      <c r="AO26" s="56" t="s">
        <v>315</v>
      </c>
    </row>
    <row r="27" spans="1:41" s="44" customFormat="1" ht="18.95" customHeight="1" x14ac:dyDescent="0.2">
      <c r="A27" s="28">
        <v>24</v>
      </c>
      <c r="B27" s="36" t="s">
        <v>323</v>
      </c>
      <c r="C27" s="36" t="s">
        <v>5</v>
      </c>
      <c r="D27" s="36" t="s">
        <v>324</v>
      </c>
      <c r="E27" s="37" t="s">
        <v>321</v>
      </c>
      <c r="F27" s="37" t="s">
        <v>322</v>
      </c>
      <c r="G27" s="42">
        <v>39686</v>
      </c>
      <c r="H27" s="42">
        <v>45688</v>
      </c>
      <c r="I27" s="45">
        <f t="shared" si="0"/>
        <v>6002</v>
      </c>
      <c r="J27" s="43">
        <f t="shared" si="1"/>
        <v>3001</v>
      </c>
      <c r="K27" s="28"/>
      <c r="L27" s="34"/>
      <c r="M27" s="36"/>
      <c r="N27" s="43"/>
      <c r="O27" s="36"/>
      <c r="P27" s="36"/>
      <c r="Q27" s="31"/>
      <c r="R27" s="37" t="s">
        <v>5</v>
      </c>
      <c r="S27" s="36">
        <v>600</v>
      </c>
      <c r="T27" s="28" t="s">
        <v>8</v>
      </c>
      <c r="U27" s="36"/>
      <c r="V27" s="36"/>
      <c r="W27" s="36"/>
      <c r="X27" s="36"/>
      <c r="Y27" s="36"/>
      <c r="Z27" s="28"/>
      <c r="AA27" s="28">
        <v>24</v>
      </c>
      <c r="AB27" s="36"/>
      <c r="AC27" s="36"/>
      <c r="AD27" s="28"/>
      <c r="AE27" s="28"/>
      <c r="AF27" s="28"/>
      <c r="AG27" s="31">
        <f t="shared" si="3"/>
        <v>3601</v>
      </c>
      <c r="AH27" s="36"/>
      <c r="AI27" s="38" t="s">
        <v>13</v>
      </c>
      <c r="AJ27" s="39" t="s">
        <v>9</v>
      </c>
      <c r="AK27" s="39" t="s">
        <v>12</v>
      </c>
      <c r="AL27" s="37" t="s">
        <v>325</v>
      </c>
      <c r="AM27" s="40" t="s">
        <v>326</v>
      </c>
      <c r="AN27" s="38" t="s">
        <v>327</v>
      </c>
      <c r="AO27" s="40" t="s">
        <v>328</v>
      </c>
    </row>
    <row r="28" spans="1:41" s="44" customFormat="1" ht="18.95" customHeight="1" x14ac:dyDescent="0.2">
      <c r="A28" s="28">
        <v>25</v>
      </c>
      <c r="B28" s="29" t="s">
        <v>405</v>
      </c>
      <c r="C28" s="29" t="s">
        <v>56</v>
      </c>
      <c r="D28" s="29" t="s">
        <v>455</v>
      </c>
      <c r="E28" s="29" t="s">
        <v>208</v>
      </c>
      <c r="F28" s="29" t="s">
        <v>209</v>
      </c>
      <c r="G28" s="30">
        <v>39350</v>
      </c>
      <c r="H28" s="30">
        <v>45688</v>
      </c>
      <c r="I28" s="45">
        <f t="shared" si="0"/>
        <v>6338</v>
      </c>
      <c r="J28" s="43">
        <f t="shared" si="1"/>
        <v>3169</v>
      </c>
      <c r="K28" s="28">
        <v>620</v>
      </c>
      <c r="L28" s="32">
        <f>SUM(K28*0.821)</f>
        <v>509.02</v>
      </c>
      <c r="M28" s="33"/>
      <c r="N28" s="34"/>
      <c r="O28" s="35"/>
      <c r="P28" s="36"/>
      <c r="Q28" s="31">
        <f>P28+L28+N28</f>
        <v>509.02</v>
      </c>
      <c r="R28" s="37" t="s">
        <v>56</v>
      </c>
      <c r="S28" s="36">
        <v>250</v>
      </c>
      <c r="T28" s="28" t="s">
        <v>8</v>
      </c>
      <c r="U28" s="33"/>
      <c r="V28" s="33"/>
      <c r="W28" s="33"/>
      <c r="X28" s="33"/>
      <c r="Y28" s="36"/>
      <c r="Z28" s="28"/>
      <c r="AA28" s="28">
        <v>25</v>
      </c>
      <c r="AB28" s="37"/>
      <c r="AC28" s="33"/>
      <c r="AD28" s="33"/>
      <c r="AE28" s="28">
        <v>93</v>
      </c>
      <c r="AF28" s="33">
        <v>362</v>
      </c>
      <c r="AG28" s="31">
        <f t="shared" si="3"/>
        <v>3566.02</v>
      </c>
      <c r="AH28" s="36"/>
      <c r="AI28" s="38" t="s">
        <v>13</v>
      </c>
      <c r="AJ28" s="39" t="s">
        <v>9</v>
      </c>
      <c r="AK28" s="39" t="s">
        <v>12</v>
      </c>
      <c r="AL28" s="37" t="s">
        <v>468</v>
      </c>
      <c r="AM28" s="39" t="s">
        <v>406</v>
      </c>
      <c r="AN28" s="39" t="s">
        <v>407</v>
      </c>
      <c r="AO28" s="37" t="s">
        <v>408</v>
      </c>
    </row>
    <row r="29" spans="1:41" s="44" customFormat="1" ht="18.95" customHeight="1" x14ac:dyDescent="0.2">
      <c r="A29" s="28">
        <v>26</v>
      </c>
      <c r="B29" s="36" t="s">
        <v>202</v>
      </c>
      <c r="C29" s="36" t="s">
        <v>11</v>
      </c>
      <c r="D29" s="37" t="s">
        <v>203</v>
      </c>
      <c r="E29" s="37" t="s">
        <v>155</v>
      </c>
      <c r="F29" s="37" t="s">
        <v>201</v>
      </c>
      <c r="G29" s="30">
        <v>39819</v>
      </c>
      <c r="H29" s="30">
        <v>45688</v>
      </c>
      <c r="I29" s="45">
        <f t="shared" si="0"/>
        <v>5869</v>
      </c>
      <c r="J29" s="43">
        <f t="shared" si="1"/>
        <v>2934.5</v>
      </c>
      <c r="K29" s="28"/>
      <c r="L29" s="32"/>
      <c r="M29" s="33"/>
      <c r="N29" s="34"/>
      <c r="O29" s="35"/>
      <c r="P29" s="36"/>
      <c r="Q29" s="31"/>
      <c r="R29" s="37" t="s">
        <v>5</v>
      </c>
      <c r="S29" s="36">
        <v>600</v>
      </c>
      <c r="T29" s="28" t="s">
        <v>8</v>
      </c>
      <c r="U29" s="33"/>
      <c r="V29" s="33"/>
      <c r="W29" s="28"/>
      <c r="X29" s="33"/>
      <c r="Y29" s="36"/>
      <c r="Z29" s="28"/>
      <c r="AA29" s="28">
        <v>26</v>
      </c>
      <c r="AB29" s="37"/>
      <c r="AC29" s="33"/>
      <c r="AD29" s="33"/>
      <c r="AE29" s="28"/>
      <c r="AF29" s="33"/>
      <c r="AG29" s="31">
        <f t="shared" si="3"/>
        <v>3534.5</v>
      </c>
      <c r="AH29" s="36"/>
      <c r="AI29" s="38" t="s">
        <v>13</v>
      </c>
      <c r="AJ29" s="39" t="s">
        <v>9</v>
      </c>
      <c r="AK29" s="39" t="s">
        <v>12</v>
      </c>
      <c r="AL29" s="37" t="s">
        <v>204</v>
      </c>
      <c r="AM29" s="37" t="s">
        <v>205</v>
      </c>
      <c r="AN29" s="39" t="s">
        <v>206</v>
      </c>
      <c r="AO29" s="40" t="s">
        <v>207</v>
      </c>
    </row>
    <row r="30" spans="1:41" s="44" customFormat="1" ht="18.95" customHeight="1" x14ac:dyDescent="0.2">
      <c r="A30" s="28">
        <v>27</v>
      </c>
      <c r="B30" s="46" t="s">
        <v>232</v>
      </c>
      <c r="C30" s="46" t="s">
        <v>5</v>
      </c>
      <c r="D30" s="46" t="s">
        <v>233</v>
      </c>
      <c r="E30" s="47" t="s">
        <v>230</v>
      </c>
      <c r="F30" s="47" t="s">
        <v>234</v>
      </c>
      <c r="G30" s="55">
        <v>39819</v>
      </c>
      <c r="H30" s="55">
        <v>45688</v>
      </c>
      <c r="I30" s="45">
        <f t="shared" si="0"/>
        <v>5869</v>
      </c>
      <c r="J30" s="43">
        <f t="shared" si="1"/>
        <v>2934.5</v>
      </c>
      <c r="K30" s="51"/>
      <c r="L30" s="50"/>
      <c r="M30" s="46"/>
      <c r="N30" s="46"/>
      <c r="O30" s="46"/>
      <c r="P30" s="46"/>
      <c r="Q30" s="31"/>
      <c r="R30" s="47" t="s">
        <v>5</v>
      </c>
      <c r="S30" s="46">
        <v>600</v>
      </c>
      <c r="T30" s="51" t="s">
        <v>8</v>
      </c>
      <c r="U30" s="46"/>
      <c r="V30" s="46"/>
      <c r="W30" s="46"/>
      <c r="X30" s="46"/>
      <c r="Y30" s="46"/>
      <c r="Z30" s="51"/>
      <c r="AA30" s="28">
        <v>27</v>
      </c>
      <c r="AB30" s="46"/>
      <c r="AC30" s="46"/>
      <c r="AD30" s="46"/>
      <c r="AE30" s="51"/>
      <c r="AF30" s="46"/>
      <c r="AG30" s="31">
        <f t="shared" si="3"/>
        <v>3534.5</v>
      </c>
      <c r="AH30" s="46"/>
      <c r="AI30" s="38" t="s">
        <v>13</v>
      </c>
      <c r="AJ30" s="39" t="s">
        <v>9</v>
      </c>
      <c r="AK30" s="39" t="s">
        <v>12</v>
      </c>
      <c r="AL30" s="47" t="s">
        <v>235</v>
      </c>
      <c r="AM30" s="47" t="s">
        <v>236</v>
      </c>
      <c r="AN30" s="53" t="s">
        <v>237</v>
      </c>
      <c r="AO30" s="56">
        <v>198826300315</v>
      </c>
    </row>
    <row r="31" spans="1:41" s="44" customFormat="1" ht="18.95" customHeight="1" x14ac:dyDescent="0.2">
      <c r="A31" s="28">
        <v>28</v>
      </c>
      <c r="B31" s="36" t="s">
        <v>166</v>
      </c>
      <c r="C31" s="36" t="s">
        <v>52</v>
      </c>
      <c r="D31" s="37" t="s">
        <v>167</v>
      </c>
      <c r="E31" s="37" t="s">
        <v>155</v>
      </c>
      <c r="F31" s="37" t="s">
        <v>161</v>
      </c>
      <c r="G31" s="30">
        <v>38139</v>
      </c>
      <c r="H31" s="30">
        <v>45688</v>
      </c>
      <c r="I31" s="45">
        <f t="shared" si="0"/>
        <v>7549</v>
      </c>
      <c r="J31" s="43">
        <f t="shared" si="1"/>
        <v>3774.5</v>
      </c>
      <c r="K31" s="28"/>
      <c r="L31" s="32"/>
      <c r="M31" s="33"/>
      <c r="N31" s="34"/>
      <c r="O31" s="35"/>
      <c r="P31" s="36"/>
      <c r="Q31" s="31"/>
      <c r="R31" s="37" t="s">
        <v>53</v>
      </c>
      <c r="S31" s="36">
        <v>350</v>
      </c>
      <c r="T31" s="28" t="s">
        <v>8</v>
      </c>
      <c r="U31" s="33"/>
      <c r="V31" s="33"/>
      <c r="W31" s="28"/>
      <c r="X31" s="33"/>
      <c r="Y31" s="36"/>
      <c r="Z31" s="28"/>
      <c r="AA31" s="28">
        <v>28</v>
      </c>
      <c r="AB31" s="37"/>
      <c r="AC31" s="33"/>
      <c r="AD31" s="33"/>
      <c r="AE31" s="28">
        <v>322</v>
      </c>
      <c r="AF31" s="33">
        <v>591</v>
      </c>
      <c r="AG31" s="31">
        <f t="shared" si="3"/>
        <v>3533.5</v>
      </c>
      <c r="AH31" s="36"/>
      <c r="AI31" s="38" t="s">
        <v>13</v>
      </c>
      <c r="AJ31" s="39" t="s">
        <v>9</v>
      </c>
      <c r="AK31" s="39" t="s">
        <v>12</v>
      </c>
      <c r="AL31" s="37" t="s">
        <v>168</v>
      </c>
      <c r="AM31" s="37" t="s">
        <v>169</v>
      </c>
      <c r="AN31" s="39" t="s">
        <v>443</v>
      </c>
      <c r="AO31" s="40" t="s">
        <v>170</v>
      </c>
    </row>
    <row r="32" spans="1:41" s="44" customFormat="1" ht="18.95" customHeight="1" x14ac:dyDescent="0.2">
      <c r="A32" s="28">
        <v>29</v>
      </c>
      <c r="B32" s="29" t="s">
        <v>104</v>
      </c>
      <c r="C32" s="29" t="s">
        <v>54</v>
      </c>
      <c r="D32" s="29" t="s">
        <v>105</v>
      </c>
      <c r="E32" s="29" t="s">
        <v>102</v>
      </c>
      <c r="F32" s="29" t="s">
        <v>103</v>
      </c>
      <c r="G32" s="30">
        <v>39427</v>
      </c>
      <c r="H32" s="30">
        <v>43471</v>
      </c>
      <c r="I32" s="45">
        <f t="shared" si="0"/>
        <v>4044</v>
      </c>
      <c r="J32" s="43">
        <f t="shared" si="1"/>
        <v>2022</v>
      </c>
      <c r="K32" s="28">
        <v>457</v>
      </c>
      <c r="L32" s="32">
        <f>SUM(K32*0.821)</f>
        <v>375.197</v>
      </c>
      <c r="M32" s="33"/>
      <c r="N32" s="34"/>
      <c r="O32" s="35"/>
      <c r="P32" s="36"/>
      <c r="Q32" s="31">
        <f>P32+L32+N32</f>
        <v>375.197</v>
      </c>
      <c r="R32" s="37" t="s">
        <v>54</v>
      </c>
      <c r="S32" s="36">
        <v>300</v>
      </c>
      <c r="T32" s="28" t="s">
        <v>18</v>
      </c>
      <c r="U32" s="33">
        <v>30</v>
      </c>
      <c r="V32" s="33">
        <f>(10*U32)/100%</f>
        <v>300</v>
      </c>
      <c r="W32" s="33"/>
      <c r="X32" s="33"/>
      <c r="Y32" s="36" t="s">
        <v>143</v>
      </c>
      <c r="Z32" s="28">
        <v>500</v>
      </c>
      <c r="AA32" s="28">
        <v>29</v>
      </c>
      <c r="AB32" s="37"/>
      <c r="AC32" s="33"/>
      <c r="AD32" s="33"/>
      <c r="AE32" s="28"/>
      <c r="AF32" s="33"/>
      <c r="AG32" s="31">
        <f t="shared" si="3"/>
        <v>3497.1970000000001</v>
      </c>
      <c r="AH32" s="36"/>
      <c r="AI32" s="38" t="s">
        <v>13</v>
      </c>
      <c r="AJ32" s="39" t="s">
        <v>9</v>
      </c>
      <c r="AK32" s="39" t="s">
        <v>51</v>
      </c>
      <c r="AL32" s="39" t="s">
        <v>106</v>
      </c>
      <c r="AM32" s="37" t="s">
        <v>107</v>
      </c>
      <c r="AN32" s="39" t="s">
        <v>108</v>
      </c>
      <c r="AO32" s="41" t="s">
        <v>109</v>
      </c>
    </row>
    <row r="33" spans="1:41" s="44" customFormat="1" ht="18.95" customHeight="1" x14ac:dyDescent="0.2">
      <c r="A33" s="28">
        <v>30</v>
      </c>
      <c r="B33" s="37" t="s">
        <v>112</v>
      </c>
      <c r="C33" s="37" t="s">
        <v>11</v>
      </c>
      <c r="D33" s="37" t="s">
        <v>113</v>
      </c>
      <c r="E33" s="37" t="s">
        <v>102</v>
      </c>
      <c r="F33" s="37" t="s">
        <v>111</v>
      </c>
      <c r="G33" s="30">
        <v>40001</v>
      </c>
      <c r="H33" s="30">
        <v>45688</v>
      </c>
      <c r="I33" s="45">
        <f t="shared" si="0"/>
        <v>5687</v>
      </c>
      <c r="J33" s="43">
        <f t="shared" si="1"/>
        <v>2843.5</v>
      </c>
      <c r="K33" s="28"/>
      <c r="L33" s="32"/>
      <c r="M33" s="33"/>
      <c r="N33" s="34"/>
      <c r="O33" s="35"/>
      <c r="P33" s="36"/>
      <c r="Q33" s="31"/>
      <c r="R33" s="37" t="s">
        <v>5</v>
      </c>
      <c r="S33" s="36">
        <v>600</v>
      </c>
      <c r="T33" s="28" t="s">
        <v>8</v>
      </c>
      <c r="U33" s="33"/>
      <c r="V33" s="33"/>
      <c r="W33" s="33"/>
      <c r="X33" s="33"/>
      <c r="Y33" s="36"/>
      <c r="Z33" s="28"/>
      <c r="AA33" s="28">
        <v>30</v>
      </c>
      <c r="AB33" s="37"/>
      <c r="AC33" s="33"/>
      <c r="AD33" s="33"/>
      <c r="AE33" s="28"/>
      <c r="AF33" s="33"/>
      <c r="AG33" s="31">
        <f t="shared" si="3"/>
        <v>3443.5</v>
      </c>
      <c r="AH33" s="36"/>
      <c r="AI33" s="38" t="s">
        <v>13</v>
      </c>
      <c r="AJ33" s="39" t="s">
        <v>9</v>
      </c>
      <c r="AK33" s="39" t="s">
        <v>12</v>
      </c>
      <c r="AL33" s="37" t="s">
        <v>114</v>
      </c>
      <c r="AM33" s="37" t="s">
        <v>115</v>
      </c>
      <c r="AN33" s="38" t="s">
        <v>116</v>
      </c>
      <c r="AO33" s="40">
        <v>198812901061</v>
      </c>
    </row>
    <row r="34" spans="1:41" s="44" customFormat="1" ht="18.95" customHeight="1" x14ac:dyDescent="0.2">
      <c r="A34" s="28">
        <v>31</v>
      </c>
      <c r="B34" s="36" t="s">
        <v>157</v>
      </c>
      <c r="C34" s="36" t="s">
        <v>54</v>
      </c>
      <c r="D34" s="37" t="s">
        <v>158</v>
      </c>
      <c r="E34" s="37" t="s">
        <v>155</v>
      </c>
      <c r="F34" s="37" t="s">
        <v>156</v>
      </c>
      <c r="G34" s="30">
        <v>39580</v>
      </c>
      <c r="H34" s="30">
        <v>45688</v>
      </c>
      <c r="I34" s="45">
        <f t="shared" si="0"/>
        <v>6108</v>
      </c>
      <c r="J34" s="43">
        <f t="shared" si="1"/>
        <v>3054</v>
      </c>
      <c r="K34" s="28">
        <v>47</v>
      </c>
      <c r="L34" s="32">
        <v>38.590000000000003</v>
      </c>
      <c r="M34" s="33"/>
      <c r="N34" s="34"/>
      <c r="O34" s="35"/>
      <c r="P34" s="36"/>
      <c r="Q34" s="31">
        <f>P34+L34+N34</f>
        <v>38.590000000000003</v>
      </c>
      <c r="R34" s="37" t="s">
        <v>55</v>
      </c>
      <c r="S34" s="36">
        <v>300</v>
      </c>
      <c r="T34" s="28" t="s">
        <v>8</v>
      </c>
      <c r="U34" s="33"/>
      <c r="V34" s="33"/>
      <c r="W34" s="28"/>
      <c r="X34" s="33"/>
      <c r="Y34" s="36"/>
      <c r="Z34" s="28"/>
      <c r="AA34" s="28">
        <v>31</v>
      </c>
      <c r="AB34" s="37"/>
      <c r="AC34" s="33"/>
      <c r="AD34" s="33"/>
      <c r="AE34" s="28"/>
      <c r="AF34" s="33"/>
      <c r="AG34" s="31">
        <f t="shared" si="3"/>
        <v>3392.59</v>
      </c>
      <c r="AH34" s="36"/>
      <c r="AI34" s="38" t="s">
        <v>13</v>
      </c>
      <c r="AJ34" s="39" t="s">
        <v>9</v>
      </c>
      <c r="AK34" s="39" t="s">
        <v>51</v>
      </c>
      <c r="AL34" s="37" t="s">
        <v>159</v>
      </c>
      <c r="AM34" s="37" t="s">
        <v>160</v>
      </c>
      <c r="AN34" s="39" t="s">
        <v>444</v>
      </c>
      <c r="AO34" s="40">
        <v>198732200120</v>
      </c>
    </row>
    <row r="35" spans="1:41" s="44" customFormat="1" ht="18.95" customHeight="1" x14ac:dyDescent="0.2">
      <c r="A35" s="28">
        <v>32</v>
      </c>
      <c r="B35" s="29" t="s">
        <v>364</v>
      </c>
      <c r="C35" s="29" t="s">
        <v>54</v>
      </c>
      <c r="D35" s="29" t="s">
        <v>458</v>
      </c>
      <c r="E35" s="29" t="s">
        <v>117</v>
      </c>
      <c r="F35" s="29" t="s">
        <v>119</v>
      </c>
      <c r="G35" s="30">
        <v>39864</v>
      </c>
      <c r="H35" s="30">
        <v>45688</v>
      </c>
      <c r="I35" s="45">
        <f t="shared" si="0"/>
        <v>5824</v>
      </c>
      <c r="J35" s="43">
        <f t="shared" si="1"/>
        <v>2912</v>
      </c>
      <c r="K35" s="28">
        <v>184</v>
      </c>
      <c r="L35" s="32">
        <f>SUM(K35*0.821)</f>
        <v>151.06399999999999</v>
      </c>
      <c r="M35" s="33"/>
      <c r="N35" s="34"/>
      <c r="O35" s="35"/>
      <c r="P35" s="36"/>
      <c r="Q35" s="31">
        <f>P35+L35+N35</f>
        <v>151.06399999999999</v>
      </c>
      <c r="R35" s="37" t="s">
        <v>54</v>
      </c>
      <c r="S35" s="36">
        <v>300</v>
      </c>
      <c r="T35" s="28" t="s">
        <v>8</v>
      </c>
      <c r="U35" s="33"/>
      <c r="V35" s="33"/>
      <c r="W35" s="33"/>
      <c r="X35" s="33"/>
      <c r="Y35" s="36"/>
      <c r="Z35" s="28"/>
      <c r="AA35" s="28">
        <v>32</v>
      </c>
      <c r="AB35" s="37"/>
      <c r="AC35" s="33"/>
      <c r="AD35" s="33"/>
      <c r="AE35" s="28"/>
      <c r="AF35" s="33"/>
      <c r="AG35" s="31">
        <f t="shared" si="3"/>
        <v>3363.0639999999999</v>
      </c>
      <c r="AH35" s="36"/>
      <c r="AI35" s="38" t="s">
        <v>13</v>
      </c>
      <c r="AJ35" s="39" t="s">
        <v>9</v>
      </c>
      <c r="AK35" s="39" t="s">
        <v>12</v>
      </c>
      <c r="AL35" s="37" t="s">
        <v>365</v>
      </c>
      <c r="AM35" s="39" t="s">
        <v>366</v>
      </c>
      <c r="AN35" s="39" t="s">
        <v>367</v>
      </c>
      <c r="AO35" s="37" t="s">
        <v>368</v>
      </c>
    </row>
    <row r="36" spans="1:41" s="44" customFormat="1" ht="18.95" customHeight="1" x14ac:dyDescent="0.2">
      <c r="A36" s="28">
        <v>33</v>
      </c>
      <c r="B36" s="29" t="s">
        <v>275</v>
      </c>
      <c r="C36" s="29" t="s">
        <v>52</v>
      </c>
      <c r="D36" s="29" t="s">
        <v>276</v>
      </c>
      <c r="E36" s="29" t="s">
        <v>272</v>
      </c>
      <c r="F36" s="29" t="s">
        <v>274</v>
      </c>
      <c r="G36" s="30">
        <v>39974</v>
      </c>
      <c r="H36" s="30">
        <v>45688</v>
      </c>
      <c r="I36" s="45">
        <f t="shared" ref="I36:I62" si="5">DATEDIF(G36,H36,"d")</f>
        <v>5714</v>
      </c>
      <c r="J36" s="43">
        <f t="shared" ref="J36:J62" si="6">I36*0.5</f>
        <v>2857</v>
      </c>
      <c r="K36" s="28"/>
      <c r="L36" s="32"/>
      <c r="M36" s="33"/>
      <c r="N36" s="34"/>
      <c r="O36" s="35"/>
      <c r="P36" s="36"/>
      <c r="Q36" s="31"/>
      <c r="R36" s="37" t="s">
        <v>52</v>
      </c>
      <c r="S36" s="36">
        <v>350</v>
      </c>
      <c r="T36" s="28" t="s">
        <v>8</v>
      </c>
      <c r="U36" s="33"/>
      <c r="V36" s="33"/>
      <c r="W36" s="33"/>
      <c r="X36" s="33"/>
      <c r="Y36" s="36"/>
      <c r="Z36" s="28"/>
      <c r="AA36" s="28">
        <v>33</v>
      </c>
      <c r="AB36" s="37"/>
      <c r="AC36" s="33"/>
      <c r="AD36" s="33"/>
      <c r="AE36" s="28"/>
      <c r="AF36" s="33"/>
      <c r="AG36" s="31">
        <f t="shared" ref="AG36:AG62" si="7">SUM(J36+Q36+S36+V36+X36+Z36+AC36+AD36-AF36)</f>
        <v>3207</v>
      </c>
      <c r="AH36" s="36"/>
      <c r="AI36" s="38" t="s">
        <v>13</v>
      </c>
      <c r="AJ36" s="39" t="s">
        <v>9</v>
      </c>
      <c r="AK36" s="39" t="s">
        <v>51</v>
      </c>
      <c r="AL36" s="37" t="s">
        <v>277</v>
      </c>
      <c r="AM36" s="39" t="s">
        <v>278</v>
      </c>
      <c r="AN36" s="39" t="s">
        <v>279</v>
      </c>
      <c r="AO36" s="37" t="s">
        <v>280</v>
      </c>
    </row>
    <row r="37" spans="1:41" s="44" customFormat="1" ht="18.95" customHeight="1" x14ac:dyDescent="0.2">
      <c r="A37" s="28">
        <v>34</v>
      </c>
      <c r="B37" s="36" t="s">
        <v>267</v>
      </c>
      <c r="C37" s="36" t="s">
        <v>52</v>
      </c>
      <c r="D37" s="36" t="s">
        <v>268</v>
      </c>
      <c r="E37" s="37" t="s">
        <v>257</v>
      </c>
      <c r="F37" s="37" t="s">
        <v>266</v>
      </c>
      <c r="G37" s="42">
        <v>40026</v>
      </c>
      <c r="H37" s="42">
        <v>45688</v>
      </c>
      <c r="I37" s="45">
        <f t="shared" si="5"/>
        <v>5662</v>
      </c>
      <c r="J37" s="43">
        <f t="shared" si="6"/>
        <v>2831</v>
      </c>
      <c r="K37" s="28"/>
      <c r="L37" s="34"/>
      <c r="M37" s="36"/>
      <c r="N37" s="43"/>
      <c r="O37" s="36"/>
      <c r="P37" s="36"/>
      <c r="Q37" s="31"/>
      <c r="R37" s="37" t="s">
        <v>52</v>
      </c>
      <c r="S37" s="36">
        <v>350</v>
      </c>
      <c r="T37" s="28" t="s">
        <v>8</v>
      </c>
      <c r="U37" s="36"/>
      <c r="V37" s="36"/>
      <c r="W37" s="36"/>
      <c r="X37" s="36"/>
      <c r="Y37" s="36"/>
      <c r="Z37" s="28"/>
      <c r="AA37" s="28">
        <v>34</v>
      </c>
      <c r="AB37" s="36"/>
      <c r="AC37" s="36"/>
      <c r="AD37" s="28"/>
      <c r="AE37" s="28"/>
      <c r="AF37" s="28"/>
      <c r="AG37" s="31">
        <f t="shared" si="7"/>
        <v>3181</v>
      </c>
      <c r="AH37" s="36"/>
      <c r="AI37" s="38" t="s">
        <v>13</v>
      </c>
      <c r="AJ37" s="39" t="s">
        <v>9</v>
      </c>
      <c r="AK37" s="39" t="s">
        <v>51</v>
      </c>
      <c r="AL37" s="37" t="s">
        <v>269</v>
      </c>
      <c r="AM37" s="40" t="s">
        <v>433</v>
      </c>
      <c r="AN37" s="38" t="s">
        <v>270</v>
      </c>
      <c r="AO37" s="40" t="s">
        <v>271</v>
      </c>
    </row>
    <row r="38" spans="1:41" s="44" customFormat="1" ht="18.95" customHeight="1" x14ac:dyDescent="0.2">
      <c r="A38" s="28">
        <v>35</v>
      </c>
      <c r="B38" s="46" t="s">
        <v>416</v>
      </c>
      <c r="C38" s="46" t="s">
        <v>57</v>
      </c>
      <c r="D38" s="46" t="s">
        <v>454</v>
      </c>
      <c r="E38" s="47" t="s">
        <v>230</v>
      </c>
      <c r="F38" s="47" t="s">
        <v>231</v>
      </c>
      <c r="G38" s="55">
        <v>40183</v>
      </c>
      <c r="H38" s="55">
        <v>45688</v>
      </c>
      <c r="I38" s="45">
        <f t="shared" si="5"/>
        <v>5505</v>
      </c>
      <c r="J38" s="43">
        <f t="shared" si="6"/>
        <v>2752.5</v>
      </c>
      <c r="K38" s="51"/>
      <c r="L38" s="50"/>
      <c r="M38" s="46"/>
      <c r="N38" s="46"/>
      <c r="O38" s="46"/>
      <c r="P38" s="46"/>
      <c r="Q38" s="31"/>
      <c r="R38" s="47" t="s">
        <v>57</v>
      </c>
      <c r="S38" s="46">
        <v>400</v>
      </c>
      <c r="T38" s="51" t="s">
        <v>8</v>
      </c>
      <c r="U38" s="46"/>
      <c r="V38" s="46"/>
      <c r="W38" s="46"/>
      <c r="X38" s="46"/>
      <c r="Y38" s="46"/>
      <c r="Z38" s="51"/>
      <c r="AA38" s="28">
        <v>35</v>
      </c>
      <c r="AB38" s="46"/>
      <c r="AC38" s="46"/>
      <c r="AD38" s="46"/>
      <c r="AE38" s="51"/>
      <c r="AF38" s="46"/>
      <c r="AG38" s="31">
        <f t="shared" si="7"/>
        <v>3152.5</v>
      </c>
      <c r="AH38" s="46"/>
      <c r="AI38" s="38" t="s">
        <v>13</v>
      </c>
      <c r="AJ38" s="39" t="s">
        <v>9</v>
      </c>
      <c r="AK38" s="39" t="s">
        <v>12</v>
      </c>
      <c r="AL38" s="47" t="s">
        <v>417</v>
      </c>
      <c r="AM38" s="47" t="s">
        <v>418</v>
      </c>
      <c r="AN38" s="53" t="s">
        <v>419</v>
      </c>
      <c r="AO38" s="56">
        <v>198910400555</v>
      </c>
    </row>
    <row r="39" spans="1:41" s="44" customFormat="1" ht="18.95" customHeight="1" x14ac:dyDescent="0.2">
      <c r="A39" s="28">
        <v>36</v>
      </c>
      <c r="B39" s="36" t="s">
        <v>434</v>
      </c>
      <c r="C39" s="36" t="s">
        <v>54</v>
      </c>
      <c r="D39" s="36" t="s">
        <v>435</v>
      </c>
      <c r="E39" s="37" t="s">
        <v>257</v>
      </c>
      <c r="F39" s="37" t="s">
        <v>265</v>
      </c>
      <c r="G39" s="42">
        <v>40076</v>
      </c>
      <c r="H39" s="42">
        <v>45688</v>
      </c>
      <c r="I39" s="45">
        <f t="shared" si="5"/>
        <v>5612</v>
      </c>
      <c r="J39" s="43">
        <f t="shared" si="6"/>
        <v>2806</v>
      </c>
      <c r="K39" s="28"/>
      <c r="L39" s="34"/>
      <c r="M39" s="36"/>
      <c r="N39" s="43"/>
      <c r="O39" s="36"/>
      <c r="P39" s="36"/>
      <c r="Q39" s="31"/>
      <c r="R39" s="37" t="s">
        <v>54</v>
      </c>
      <c r="S39" s="36">
        <v>300</v>
      </c>
      <c r="T39" s="28" t="s">
        <v>8</v>
      </c>
      <c r="U39" s="36"/>
      <c r="V39" s="36"/>
      <c r="W39" s="36"/>
      <c r="X39" s="36"/>
      <c r="Y39" s="36"/>
      <c r="Z39" s="28"/>
      <c r="AA39" s="28">
        <v>36</v>
      </c>
      <c r="AB39" s="36"/>
      <c r="AC39" s="36"/>
      <c r="AD39" s="28"/>
      <c r="AE39" s="28"/>
      <c r="AF39" s="28"/>
      <c r="AG39" s="31">
        <f t="shared" si="7"/>
        <v>3106</v>
      </c>
      <c r="AH39" s="36"/>
      <c r="AI39" s="38" t="s">
        <v>13</v>
      </c>
      <c r="AJ39" s="39" t="s">
        <v>9</v>
      </c>
      <c r="AK39" s="39" t="s">
        <v>12</v>
      </c>
      <c r="AL39" s="37" t="s">
        <v>436</v>
      </c>
      <c r="AM39" s="40" t="s">
        <v>437</v>
      </c>
      <c r="AN39" s="38" t="s">
        <v>438</v>
      </c>
      <c r="AO39" s="40">
        <v>198507500653</v>
      </c>
    </row>
    <row r="40" spans="1:41" s="44" customFormat="1" ht="18.95" customHeight="1" x14ac:dyDescent="0.2">
      <c r="A40" s="28">
        <v>37</v>
      </c>
      <c r="B40" s="29" t="s">
        <v>58</v>
      </c>
      <c r="C40" s="29" t="s">
        <v>54</v>
      </c>
      <c r="D40" s="29" t="s">
        <v>59</v>
      </c>
      <c r="E40" s="29" t="s">
        <v>6</v>
      </c>
      <c r="F40" s="29" t="s">
        <v>7</v>
      </c>
      <c r="G40" s="30">
        <v>40152</v>
      </c>
      <c r="H40" s="30">
        <v>45688</v>
      </c>
      <c r="I40" s="45">
        <f t="shared" si="5"/>
        <v>5536</v>
      </c>
      <c r="J40" s="43">
        <f t="shared" si="6"/>
        <v>2768</v>
      </c>
      <c r="K40" s="28"/>
      <c r="L40" s="32"/>
      <c r="M40" s="33"/>
      <c r="N40" s="34"/>
      <c r="O40" s="35"/>
      <c r="P40" s="36"/>
      <c r="Q40" s="31"/>
      <c r="R40" s="37" t="s">
        <v>54</v>
      </c>
      <c r="S40" s="36">
        <v>300</v>
      </c>
      <c r="T40" s="28" t="s">
        <v>8</v>
      </c>
      <c r="U40" s="33"/>
      <c r="V40" s="33"/>
      <c r="W40" s="33"/>
      <c r="X40" s="33"/>
      <c r="Y40" s="36"/>
      <c r="Z40" s="28"/>
      <c r="AA40" s="28">
        <v>37</v>
      </c>
      <c r="AB40" s="37"/>
      <c r="AC40" s="33"/>
      <c r="AD40" s="33"/>
      <c r="AE40" s="28"/>
      <c r="AF40" s="33"/>
      <c r="AG40" s="31">
        <f t="shared" si="7"/>
        <v>3068</v>
      </c>
      <c r="AH40" s="36"/>
      <c r="AI40" s="38" t="s">
        <v>13</v>
      </c>
      <c r="AJ40" s="39" t="s">
        <v>9</v>
      </c>
      <c r="AK40" s="39" t="s">
        <v>51</v>
      </c>
      <c r="AL40" s="37" t="s">
        <v>60</v>
      </c>
      <c r="AM40" s="39" t="s">
        <v>342</v>
      </c>
      <c r="AN40" s="39" t="s">
        <v>61</v>
      </c>
      <c r="AO40" s="37" t="s">
        <v>62</v>
      </c>
    </row>
    <row r="41" spans="1:41" s="44" customFormat="1" ht="18.95" customHeight="1" x14ac:dyDescent="0.2">
      <c r="A41" s="28">
        <v>38</v>
      </c>
      <c r="B41" s="29" t="s">
        <v>400</v>
      </c>
      <c r="C41" s="29" t="s">
        <v>56</v>
      </c>
      <c r="D41" s="29" t="s">
        <v>401</v>
      </c>
      <c r="E41" s="29" t="s">
        <v>155</v>
      </c>
      <c r="F41" s="29" t="s">
        <v>201</v>
      </c>
      <c r="G41" s="30">
        <v>40066</v>
      </c>
      <c r="H41" s="30">
        <v>45688</v>
      </c>
      <c r="I41" s="45">
        <f t="shared" si="5"/>
        <v>5622</v>
      </c>
      <c r="J41" s="43">
        <f t="shared" si="6"/>
        <v>2811</v>
      </c>
      <c r="K41" s="28"/>
      <c r="L41" s="32"/>
      <c r="M41" s="33"/>
      <c r="N41" s="34"/>
      <c r="O41" s="35"/>
      <c r="P41" s="36"/>
      <c r="Q41" s="31"/>
      <c r="R41" s="29" t="s">
        <v>56</v>
      </c>
      <c r="S41" s="36">
        <v>250</v>
      </c>
      <c r="T41" s="28" t="s">
        <v>8</v>
      </c>
      <c r="U41" s="33"/>
      <c r="V41" s="33"/>
      <c r="W41" s="33"/>
      <c r="X41" s="33"/>
      <c r="Y41" s="36"/>
      <c r="Z41" s="28"/>
      <c r="AA41" s="28">
        <v>38</v>
      </c>
      <c r="AB41" s="37"/>
      <c r="AC41" s="33"/>
      <c r="AD41" s="33"/>
      <c r="AE41" s="28"/>
      <c r="AF41" s="33"/>
      <c r="AG41" s="31">
        <f t="shared" si="7"/>
        <v>3061</v>
      </c>
      <c r="AH41" s="36"/>
      <c r="AI41" s="38" t="s">
        <v>13</v>
      </c>
      <c r="AJ41" s="39" t="s">
        <v>9</v>
      </c>
      <c r="AK41" s="39" t="s">
        <v>12</v>
      </c>
      <c r="AL41" s="37" t="s">
        <v>402</v>
      </c>
      <c r="AM41" s="39" t="s">
        <v>403</v>
      </c>
      <c r="AN41" s="39" t="s">
        <v>451</v>
      </c>
      <c r="AO41" s="37" t="s">
        <v>404</v>
      </c>
    </row>
    <row r="42" spans="1:41" s="44" customFormat="1" ht="18.95" customHeight="1" x14ac:dyDescent="0.2">
      <c r="A42" s="28">
        <v>39</v>
      </c>
      <c r="B42" s="46" t="s">
        <v>305</v>
      </c>
      <c r="C42" s="46" t="s">
        <v>52</v>
      </c>
      <c r="D42" s="46" t="s">
        <v>306</v>
      </c>
      <c r="E42" s="47" t="s">
        <v>281</v>
      </c>
      <c r="F42" s="47" t="s">
        <v>304</v>
      </c>
      <c r="G42" s="55">
        <v>40297</v>
      </c>
      <c r="H42" s="55">
        <v>45688</v>
      </c>
      <c r="I42" s="45">
        <f t="shared" si="5"/>
        <v>5391</v>
      </c>
      <c r="J42" s="43">
        <f t="shared" si="6"/>
        <v>2695.5</v>
      </c>
      <c r="K42" s="51"/>
      <c r="L42" s="50"/>
      <c r="M42" s="46"/>
      <c r="N42" s="46"/>
      <c r="O42" s="46"/>
      <c r="P42" s="46"/>
      <c r="Q42" s="31"/>
      <c r="R42" s="47" t="s">
        <v>52</v>
      </c>
      <c r="S42" s="46">
        <v>350</v>
      </c>
      <c r="T42" s="51" t="s">
        <v>8</v>
      </c>
      <c r="U42" s="46"/>
      <c r="V42" s="46"/>
      <c r="W42" s="46"/>
      <c r="X42" s="46"/>
      <c r="Y42" s="46"/>
      <c r="Z42" s="51"/>
      <c r="AA42" s="28">
        <v>39</v>
      </c>
      <c r="AB42" s="46"/>
      <c r="AC42" s="46"/>
      <c r="AD42" s="46"/>
      <c r="AE42" s="51"/>
      <c r="AF42" s="46"/>
      <c r="AG42" s="31">
        <f t="shared" si="7"/>
        <v>3045.5</v>
      </c>
      <c r="AH42" s="46"/>
      <c r="AI42" s="38" t="s">
        <v>13</v>
      </c>
      <c r="AJ42" s="39" t="s">
        <v>9</v>
      </c>
      <c r="AK42" s="39" t="s">
        <v>12</v>
      </c>
      <c r="AL42" s="47" t="s">
        <v>469</v>
      </c>
      <c r="AM42" s="47" t="s">
        <v>307</v>
      </c>
      <c r="AN42" s="53" t="s">
        <v>452</v>
      </c>
      <c r="AO42" s="56" t="s">
        <v>308</v>
      </c>
    </row>
    <row r="43" spans="1:41" s="44" customFormat="1" ht="18.95" customHeight="1" x14ac:dyDescent="0.2">
      <c r="A43" s="28">
        <v>40</v>
      </c>
      <c r="B43" s="29" t="s">
        <v>121</v>
      </c>
      <c r="C43" s="29" t="s">
        <v>5</v>
      </c>
      <c r="D43" s="29" t="s">
        <v>122</v>
      </c>
      <c r="E43" s="29" t="s">
        <v>117</v>
      </c>
      <c r="F43" s="29" t="s">
        <v>123</v>
      </c>
      <c r="G43" s="30">
        <v>40798</v>
      </c>
      <c r="H43" s="30">
        <v>45688</v>
      </c>
      <c r="I43" s="45">
        <f t="shared" si="5"/>
        <v>4890</v>
      </c>
      <c r="J43" s="43">
        <f t="shared" si="6"/>
        <v>2445</v>
      </c>
      <c r="K43" s="28"/>
      <c r="L43" s="32"/>
      <c r="M43" s="33"/>
      <c r="N43" s="34"/>
      <c r="O43" s="35"/>
      <c r="P43" s="36"/>
      <c r="Q43" s="31"/>
      <c r="R43" s="37" t="s">
        <v>5</v>
      </c>
      <c r="S43" s="36">
        <v>600</v>
      </c>
      <c r="T43" s="28" t="s">
        <v>8</v>
      </c>
      <c r="U43" s="33"/>
      <c r="V43" s="33"/>
      <c r="W43" s="33"/>
      <c r="X43" s="33"/>
      <c r="Y43" s="36"/>
      <c r="Z43" s="28"/>
      <c r="AA43" s="28">
        <v>40</v>
      </c>
      <c r="AB43" s="37"/>
      <c r="AC43" s="33"/>
      <c r="AD43" s="33"/>
      <c r="AE43" s="28"/>
      <c r="AF43" s="33"/>
      <c r="AG43" s="31">
        <f t="shared" si="7"/>
        <v>3045</v>
      </c>
      <c r="AH43" s="36"/>
      <c r="AI43" s="38" t="s">
        <v>13</v>
      </c>
      <c r="AJ43" s="39" t="s">
        <v>9</v>
      </c>
      <c r="AK43" s="39" t="s">
        <v>51</v>
      </c>
      <c r="AL43" s="37" t="s">
        <v>124</v>
      </c>
      <c r="AM43" s="39" t="s">
        <v>125</v>
      </c>
      <c r="AN43" s="39" t="s">
        <v>126</v>
      </c>
      <c r="AO43" s="37" t="s">
        <v>127</v>
      </c>
    </row>
    <row r="44" spans="1:41" s="44" customFormat="1" ht="18.95" customHeight="1" x14ac:dyDescent="0.2">
      <c r="A44" s="28">
        <v>41</v>
      </c>
      <c r="B44" s="29" t="s">
        <v>383</v>
      </c>
      <c r="C44" s="29" t="s">
        <v>56</v>
      </c>
      <c r="D44" s="29" t="s">
        <v>384</v>
      </c>
      <c r="E44" s="29" t="s">
        <v>146</v>
      </c>
      <c r="F44" s="29" t="s">
        <v>147</v>
      </c>
      <c r="G44" s="30">
        <v>40116</v>
      </c>
      <c r="H44" s="30">
        <v>45688</v>
      </c>
      <c r="I44" s="45">
        <f t="shared" si="5"/>
        <v>5572</v>
      </c>
      <c r="J44" s="43">
        <f t="shared" si="6"/>
        <v>2786</v>
      </c>
      <c r="K44" s="28"/>
      <c r="L44" s="32"/>
      <c r="M44" s="33"/>
      <c r="N44" s="34"/>
      <c r="O44" s="35"/>
      <c r="P44" s="36"/>
      <c r="Q44" s="31"/>
      <c r="R44" s="37" t="s">
        <v>56</v>
      </c>
      <c r="S44" s="36">
        <v>250</v>
      </c>
      <c r="T44" s="28" t="s">
        <v>8</v>
      </c>
      <c r="U44" s="33"/>
      <c r="V44" s="33"/>
      <c r="W44" s="33"/>
      <c r="X44" s="33"/>
      <c r="Y44" s="36"/>
      <c r="Z44" s="28"/>
      <c r="AA44" s="28">
        <v>41</v>
      </c>
      <c r="AB44" s="37"/>
      <c r="AC44" s="33"/>
      <c r="AD44" s="33"/>
      <c r="AE44" s="28"/>
      <c r="AF44" s="33"/>
      <c r="AG44" s="31">
        <f t="shared" si="7"/>
        <v>3036</v>
      </c>
      <c r="AH44" s="36"/>
      <c r="AI44" s="38" t="s">
        <v>13</v>
      </c>
      <c r="AJ44" s="39" t="s">
        <v>9</v>
      </c>
      <c r="AK44" s="39" t="s">
        <v>51</v>
      </c>
      <c r="AL44" s="37" t="s">
        <v>385</v>
      </c>
      <c r="AM44" s="39" t="s">
        <v>386</v>
      </c>
      <c r="AN44" s="39" t="s">
        <v>387</v>
      </c>
      <c r="AO44" s="38" t="s">
        <v>470</v>
      </c>
    </row>
    <row r="45" spans="1:41" s="44" customFormat="1" ht="18.95" customHeight="1" x14ac:dyDescent="0.2">
      <c r="A45" s="28">
        <v>42</v>
      </c>
      <c r="B45" s="46" t="s">
        <v>420</v>
      </c>
      <c r="C45" s="46" t="s">
        <v>52</v>
      </c>
      <c r="D45" s="46" t="s">
        <v>473</v>
      </c>
      <c r="E45" s="47" t="s">
        <v>230</v>
      </c>
      <c r="F45" s="47" t="s">
        <v>238</v>
      </c>
      <c r="G45" s="55">
        <v>40533</v>
      </c>
      <c r="H45" s="55">
        <v>45688</v>
      </c>
      <c r="I45" s="45">
        <f t="shared" si="5"/>
        <v>5155</v>
      </c>
      <c r="J45" s="43">
        <f t="shared" si="6"/>
        <v>2577.5</v>
      </c>
      <c r="K45" s="51"/>
      <c r="L45" s="50"/>
      <c r="M45" s="46"/>
      <c r="N45" s="46"/>
      <c r="O45" s="46"/>
      <c r="P45" s="46"/>
      <c r="Q45" s="31"/>
      <c r="R45" s="47" t="s">
        <v>52</v>
      </c>
      <c r="S45" s="46">
        <v>350</v>
      </c>
      <c r="T45" s="51" t="s">
        <v>8</v>
      </c>
      <c r="U45" s="46"/>
      <c r="V45" s="46"/>
      <c r="W45" s="46"/>
      <c r="X45" s="46"/>
      <c r="Y45" s="46"/>
      <c r="Z45" s="51"/>
      <c r="AA45" s="28">
        <v>42</v>
      </c>
      <c r="AB45" s="46"/>
      <c r="AC45" s="46"/>
      <c r="AD45" s="46"/>
      <c r="AE45" s="51"/>
      <c r="AF45" s="46"/>
      <c r="AG45" s="31">
        <f t="shared" si="7"/>
        <v>2927.5</v>
      </c>
      <c r="AH45" s="46"/>
      <c r="AI45" s="38" t="s">
        <v>13</v>
      </c>
      <c r="AJ45" s="39" t="s">
        <v>9</v>
      </c>
      <c r="AK45" s="39" t="s">
        <v>51</v>
      </c>
      <c r="AL45" s="47" t="s">
        <v>471</v>
      </c>
      <c r="AM45" s="47" t="s">
        <v>421</v>
      </c>
      <c r="AN45" s="53" t="s">
        <v>422</v>
      </c>
      <c r="AO45" s="56">
        <v>198810600779</v>
      </c>
    </row>
    <row r="46" spans="1:41" s="44" customFormat="1" ht="18.95" customHeight="1" x14ac:dyDescent="0.2">
      <c r="A46" s="28">
        <v>43</v>
      </c>
      <c r="B46" s="36" t="s">
        <v>171</v>
      </c>
      <c r="C46" s="36" t="s">
        <v>56</v>
      </c>
      <c r="D46" s="37" t="s">
        <v>461</v>
      </c>
      <c r="E46" s="37" t="s">
        <v>155</v>
      </c>
      <c r="F46" s="37" t="s">
        <v>161</v>
      </c>
      <c r="G46" s="30">
        <v>40359</v>
      </c>
      <c r="H46" s="30">
        <v>45688</v>
      </c>
      <c r="I46" s="45">
        <f t="shared" si="5"/>
        <v>5329</v>
      </c>
      <c r="J46" s="43">
        <f t="shared" si="6"/>
        <v>2664.5</v>
      </c>
      <c r="K46" s="28"/>
      <c r="L46" s="32"/>
      <c r="M46" s="33"/>
      <c r="N46" s="34"/>
      <c r="O46" s="35"/>
      <c r="P46" s="36"/>
      <c r="Q46" s="31"/>
      <c r="R46" s="37" t="s">
        <v>56</v>
      </c>
      <c r="S46" s="36">
        <v>250</v>
      </c>
      <c r="T46" s="28" t="s">
        <v>8</v>
      </c>
      <c r="U46" s="33"/>
      <c r="V46" s="33"/>
      <c r="W46" s="28"/>
      <c r="X46" s="33"/>
      <c r="Y46" s="36"/>
      <c r="Z46" s="28"/>
      <c r="AA46" s="28">
        <v>43</v>
      </c>
      <c r="AB46" s="37"/>
      <c r="AC46" s="33"/>
      <c r="AD46" s="33"/>
      <c r="AE46" s="28"/>
      <c r="AF46" s="33"/>
      <c r="AG46" s="31">
        <f t="shared" si="7"/>
        <v>2914.5</v>
      </c>
      <c r="AH46" s="36"/>
      <c r="AI46" s="38" t="s">
        <v>13</v>
      </c>
      <c r="AJ46" s="39" t="s">
        <v>9</v>
      </c>
      <c r="AK46" s="39" t="s">
        <v>51</v>
      </c>
      <c r="AL46" s="37" t="s">
        <v>172</v>
      </c>
      <c r="AM46" s="37" t="s">
        <v>173</v>
      </c>
      <c r="AN46" s="39" t="s">
        <v>440</v>
      </c>
      <c r="AO46" s="40" t="s">
        <v>174</v>
      </c>
    </row>
    <row r="47" spans="1:41" s="44" customFormat="1" ht="18.95" customHeight="1" x14ac:dyDescent="0.2">
      <c r="A47" s="28">
        <v>44</v>
      </c>
      <c r="B47" s="46" t="s">
        <v>295</v>
      </c>
      <c r="C47" s="46" t="s">
        <v>57</v>
      </c>
      <c r="D47" s="46" t="s">
        <v>296</v>
      </c>
      <c r="E47" s="47" t="s">
        <v>281</v>
      </c>
      <c r="F47" s="47" t="s">
        <v>291</v>
      </c>
      <c r="G47" s="55">
        <v>40708</v>
      </c>
      <c r="H47" s="55">
        <v>45688</v>
      </c>
      <c r="I47" s="45">
        <f t="shared" si="5"/>
        <v>4980</v>
      </c>
      <c r="J47" s="43">
        <f t="shared" si="6"/>
        <v>2490</v>
      </c>
      <c r="K47" s="51"/>
      <c r="L47" s="50"/>
      <c r="M47" s="46"/>
      <c r="N47" s="46"/>
      <c r="O47" s="46"/>
      <c r="P47" s="46"/>
      <c r="Q47" s="31"/>
      <c r="R47" s="47" t="s">
        <v>57</v>
      </c>
      <c r="S47" s="46">
        <v>400</v>
      </c>
      <c r="T47" s="51" t="s">
        <v>8</v>
      </c>
      <c r="U47" s="46"/>
      <c r="V47" s="46"/>
      <c r="W47" s="46"/>
      <c r="X47" s="46"/>
      <c r="Y47" s="46"/>
      <c r="Z47" s="51"/>
      <c r="AA47" s="28">
        <v>44</v>
      </c>
      <c r="AB47" s="46"/>
      <c r="AC47" s="46"/>
      <c r="AD47" s="46"/>
      <c r="AE47" s="51"/>
      <c r="AF47" s="46"/>
      <c r="AG47" s="31">
        <f t="shared" si="7"/>
        <v>2890</v>
      </c>
      <c r="AH47" s="46"/>
      <c r="AI47" s="38" t="s">
        <v>13</v>
      </c>
      <c r="AJ47" s="39" t="s">
        <v>9</v>
      </c>
      <c r="AK47" s="39" t="s">
        <v>51</v>
      </c>
      <c r="AL47" s="47" t="s">
        <v>472</v>
      </c>
      <c r="AM47" s="47" t="s">
        <v>297</v>
      </c>
      <c r="AN47" s="53" t="s">
        <v>445</v>
      </c>
      <c r="AO47" s="56" t="s">
        <v>298</v>
      </c>
    </row>
    <row r="48" spans="1:41" s="44" customFormat="1" ht="18.95" customHeight="1" x14ac:dyDescent="0.2">
      <c r="A48" s="28">
        <v>45</v>
      </c>
      <c r="B48" s="29" t="s">
        <v>69</v>
      </c>
      <c r="C48" s="29" t="s">
        <v>56</v>
      </c>
      <c r="D48" s="29" t="s">
        <v>70</v>
      </c>
      <c r="E48" s="29" t="s">
        <v>6</v>
      </c>
      <c r="F48" s="29" t="s">
        <v>65</v>
      </c>
      <c r="G48" s="30">
        <v>40515</v>
      </c>
      <c r="H48" s="30">
        <v>45688</v>
      </c>
      <c r="I48" s="45">
        <f t="shared" si="5"/>
        <v>5173</v>
      </c>
      <c r="J48" s="43">
        <f t="shared" si="6"/>
        <v>2586.5</v>
      </c>
      <c r="K48" s="28"/>
      <c r="L48" s="32"/>
      <c r="M48" s="33"/>
      <c r="N48" s="34"/>
      <c r="O48" s="35"/>
      <c r="P48" s="36"/>
      <c r="Q48" s="31"/>
      <c r="R48" s="37" t="s">
        <v>56</v>
      </c>
      <c r="S48" s="36">
        <v>250</v>
      </c>
      <c r="T48" s="28" t="s">
        <v>8</v>
      </c>
      <c r="U48" s="33"/>
      <c r="V48" s="33"/>
      <c r="W48" s="33"/>
      <c r="X48" s="33"/>
      <c r="Y48" s="36"/>
      <c r="Z48" s="28"/>
      <c r="AA48" s="28">
        <v>45</v>
      </c>
      <c r="AB48" s="37"/>
      <c r="AC48" s="33"/>
      <c r="AD48" s="33"/>
      <c r="AE48" s="28"/>
      <c r="AF48" s="33"/>
      <c r="AG48" s="31">
        <f t="shared" si="7"/>
        <v>2836.5</v>
      </c>
      <c r="AH48" s="36"/>
      <c r="AI48" s="38" t="s">
        <v>13</v>
      </c>
      <c r="AJ48" s="39" t="s">
        <v>9</v>
      </c>
      <c r="AK48" s="39" t="s">
        <v>12</v>
      </c>
      <c r="AL48" s="37" t="s">
        <v>71</v>
      </c>
      <c r="AM48" s="39" t="s">
        <v>346</v>
      </c>
      <c r="AN48" s="39" t="s">
        <v>347</v>
      </c>
      <c r="AO48" s="37" t="s">
        <v>72</v>
      </c>
    </row>
    <row r="49" spans="1:41" s="44" customFormat="1" ht="18.95" customHeight="1" x14ac:dyDescent="0.2">
      <c r="A49" s="28">
        <v>46</v>
      </c>
      <c r="B49" s="46" t="s">
        <v>317</v>
      </c>
      <c r="C49" s="46" t="s">
        <v>54</v>
      </c>
      <c r="D49" s="46" t="s">
        <v>318</v>
      </c>
      <c r="E49" s="47" t="s">
        <v>309</v>
      </c>
      <c r="F49" s="47" t="s">
        <v>316</v>
      </c>
      <c r="G49" s="55">
        <v>40704</v>
      </c>
      <c r="H49" s="55">
        <v>45688</v>
      </c>
      <c r="I49" s="45">
        <f t="shared" si="5"/>
        <v>4984</v>
      </c>
      <c r="J49" s="43">
        <f t="shared" si="6"/>
        <v>2492</v>
      </c>
      <c r="K49" s="51"/>
      <c r="L49" s="50"/>
      <c r="M49" s="46"/>
      <c r="N49" s="46"/>
      <c r="O49" s="46"/>
      <c r="P49" s="46"/>
      <c r="Q49" s="31"/>
      <c r="R49" s="47" t="s">
        <v>54</v>
      </c>
      <c r="S49" s="46">
        <v>300</v>
      </c>
      <c r="T49" s="51" t="s">
        <v>8</v>
      </c>
      <c r="U49" s="46"/>
      <c r="V49" s="46"/>
      <c r="W49" s="46"/>
      <c r="X49" s="46"/>
      <c r="Y49" s="46"/>
      <c r="Z49" s="51"/>
      <c r="AA49" s="28">
        <v>46</v>
      </c>
      <c r="AB49" s="46"/>
      <c r="AC49" s="46"/>
      <c r="AD49" s="46"/>
      <c r="AE49" s="51">
        <v>2</v>
      </c>
      <c r="AF49" s="46">
        <v>50</v>
      </c>
      <c r="AG49" s="31">
        <f t="shared" si="7"/>
        <v>2742</v>
      </c>
      <c r="AH49" s="46"/>
      <c r="AI49" s="38" t="s">
        <v>13</v>
      </c>
      <c r="AJ49" s="39" t="s">
        <v>9</v>
      </c>
      <c r="AK49" s="39" t="s">
        <v>12</v>
      </c>
      <c r="AL49" s="47" t="s">
        <v>474</v>
      </c>
      <c r="AM49" s="47" t="s">
        <v>319</v>
      </c>
      <c r="AN49" s="53" t="s">
        <v>320</v>
      </c>
      <c r="AO49" s="56">
        <v>199272500098</v>
      </c>
    </row>
    <row r="50" spans="1:41" s="44" customFormat="1" ht="18.95" customHeight="1" x14ac:dyDescent="0.2">
      <c r="A50" s="28">
        <v>47</v>
      </c>
      <c r="B50" s="36" t="s">
        <v>259</v>
      </c>
      <c r="C50" s="36" t="s">
        <v>56</v>
      </c>
      <c r="D50" s="36" t="s">
        <v>260</v>
      </c>
      <c r="E50" s="37" t="s">
        <v>257</v>
      </c>
      <c r="F50" s="37" t="s">
        <v>258</v>
      </c>
      <c r="G50" s="42">
        <v>40766</v>
      </c>
      <c r="H50" s="42">
        <v>45688</v>
      </c>
      <c r="I50" s="45">
        <f t="shared" si="5"/>
        <v>4922</v>
      </c>
      <c r="J50" s="43">
        <f t="shared" si="6"/>
        <v>2461</v>
      </c>
      <c r="K50" s="28"/>
      <c r="L50" s="34"/>
      <c r="M50" s="36"/>
      <c r="N50" s="43"/>
      <c r="O50" s="36"/>
      <c r="P50" s="36"/>
      <c r="Q50" s="31"/>
      <c r="R50" s="37" t="s">
        <v>56</v>
      </c>
      <c r="S50" s="36">
        <v>250</v>
      </c>
      <c r="T50" s="28" t="s">
        <v>8</v>
      </c>
      <c r="U50" s="36"/>
      <c r="V50" s="36"/>
      <c r="W50" s="36"/>
      <c r="X50" s="36"/>
      <c r="Y50" s="36"/>
      <c r="Z50" s="28"/>
      <c r="AA50" s="28">
        <v>47</v>
      </c>
      <c r="AB50" s="36"/>
      <c r="AC50" s="36"/>
      <c r="AD50" s="28"/>
      <c r="AE50" s="28"/>
      <c r="AF50" s="28"/>
      <c r="AG50" s="31">
        <f t="shared" si="7"/>
        <v>2711</v>
      </c>
      <c r="AH50" s="36"/>
      <c r="AI50" s="38" t="s">
        <v>13</v>
      </c>
      <c r="AJ50" s="39" t="s">
        <v>9</v>
      </c>
      <c r="AK50" s="39" t="s">
        <v>12</v>
      </c>
      <c r="AL50" s="37" t="s">
        <v>261</v>
      </c>
      <c r="AM50" s="40" t="s">
        <v>262</v>
      </c>
      <c r="AN50" s="38" t="s">
        <v>263</v>
      </c>
      <c r="AO50" s="40" t="s">
        <v>264</v>
      </c>
    </row>
    <row r="51" spans="1:41" s="44" customFormat="1" ht="18.95" customHeight="1" x14ac:dyDescent="0.2">
      <c r="A51" s="28">
        <v>48</v>
      </c>
      <c r="B51" s="29" t="s">
        <v>149</v>
      </c>
      <c r="C51" s="29" t="s">
        <v>56</v>
      </c>
      <c r="D51" s="29" t="s">
        <v>150</v>
      </c>
      <c r="E51" s="29" t="s">
        <v>146</v>
      </c>
      <c r="F51" s="29" t="s">
        <v>148</v>
      </c>
      <c r="G51" s="30">
        <v>40876</v>
      </c>
      <c r="H51" s="30">
        <v>45688</v>
      </c>
      <c r="I51" s="45">
        <f t="shared" si="5"/>
        <v>4812</v>
      </c>
      <c r="J51" s="43">
        <f t="shared" si="6"/>
        <v>2406</v>
      </c>
      <c r="K51" s="28"/>
      <c r="L51" s="32"/>
      <c r="M51" s="33"/>
      <c r="N51" s="34"/>
      <c r="O51" s="35"/>
      <c r="P51" s="36"/>
      <c r="Q51" s="31"/>
      <c r="R51" s="37" t="s">
        <v>56</v>
      </c>
      <c r="S51" s="36">
        <v>250</v>
      </c>
      <c r="T51" s="28" t="s">
        <v>8</v>
      </c>
      <c r="U51" s="33"/>
      <c r="V51" s="33"/>
      <c r="W51" s="33"/>
      <c r="X51" s="33"/>
      <c r="Y51" s="36"/>
      <c r="Z51" s="28"/>
      <c r="AA51" s="28">
        <v>48</v>
      </c>
      <c r="AB51" s="37"/>
      <c r="AC51" s="33"/>
      <c r="AD51" s="33"/>
      <c r="AE51" s="28"/>
      <c r="AF51" s="33"/>
      <c r="AG51" s="31">
        <f t="shared" si="7"/>
        <v>2656</v>
      </c>
      <c r="AH51" s="36"/>
      <c r="AI51" s="38" t="s">
        <v>13</v>
      </c>
      <c r="AJ51" s="39" t="s">
        <v>9</v>
      </c>
      <c r="AK51" s="39" t="s">
        <v>51</v>
      </c>
      <c r="AL51" s="37" t="s">
        <v>151</v>
      </c>
      <c r="AM51" s="39" t="s">
        <v>388</v>
      </c>
      <c r="AN51" s="39" t="s">
        <v>152</v>
      </c>
      <c r="AO51" s="37" t="s">
        <v>153</v>
      </c>
    </row>
    <row r="52" spans="1:41" s="54" customFormat="1" ht="18.95" customHeight="1" x14ac:dyDescent="0.2">
      <c r="A52" s="28">
        <v>49</v>
      </c>
      <c r="B52" s="29" t="s">
        <v>129</v>
      </c>
      <c r="C52" s="29" t="s">
        <v>56</v>
      </c>
      <c r="D52" s="29" t="s">
        <v>457</v>
      </c>
      <c r="E52" s="29" t="s">
        <v>117</v>
      </c>
      <c r="F52" s="29" t="s">
        <v>128</v>
      </c>
      <c r="G52" s="30">
        <v>41393</v>
      </c>
      <c r="H52" s="30">
        <v>45688</v>
      </c>
      <c r="I52" s="45">
        <f t="shared" si="5"/>
        <v>4295</v>
      </c>
      <c r="J52" s="43">
        <f t="shared" si="6"/>
        <v>2147.5</v>
      </c>
      <c r="K52" s="28"/>
      <c r="L52" s="32"/>
      <c r="M52" s="33"/>
      <c r="N52" s="34"/>
      <c r="O52" s="35"/>
      <c r="P52" s="36"/>
      <c r="Q52" s="31"/>
      <c r="R52" s="37" t="s">
        <v>56</v>
      </c>
      <c r="S52" s="36">
        <v>250</v>
      </c>
      <c r="T52" s="28" t="s">
        <v>8</v>
      </c>
      <c r="U52" s="33"/>
      <c r="V52" s="33"/>
      <c r="W52" s="33"/>
      <c r="X52" s="33"/>
      <c r="Y52" s="36"/>
      <c r="Z52" s="28"/>
      <c r="AA52" s="28">
        <v>49</v>
      </c>
      <c r="AB52" s="37"/>
      <c r="AC52" s="33"/>
      <c r="AD52" s="33"/>
      <c r="AE52" s="28"/>
      <c r="AF52" s="33"/>
      <c r="AG52" s="31">
        <f t="shared" si="7"/>
        <v>2397.5</v>
      </c>
      <c r="AH52" s="36"/>
      <c r="AI52" s="38" t="s">
        <v>13</v>
      </c>
      <c r="AJ52" s="39" t="s">
        <v>9</v>
      </c>
      <c r="AK52" s="39" t="s">
        <v>12</v>
      </c>
      <c r="AL52" s="37" t="s">
        <v>130</v>
      </c>
      <c r="AM52" s="39" t="s">
        <v>131</v>
      </c>
      <c r="AN52" s="39" t="s">
        <v>132</v>
      </c>
      <c r="AO52" s="37" t="s">
        <v>133</v>
      </c>
    </row>
    <row r="53" spans="1:41" s="44" customFormat="1" ht="18.95" customHeight="1" x14ac:dyDescent="0.2">
      <c r="A53" s="28">
        <v>50</v>
      </c>
      <c r="B53" s="36" t="s">
        <v>189</v>
      </c>
      <c r="C53" s="36" t="s">
        <v>56</v>
      </c>
      <c r="D53" s="37" t="s">
        <v>190</v>
      </c>
      <c r="E53" s="37" t="s">
        <v>155</v>
      </c>
      <c r="F53" s="37" t="s">
        <v>175</v>
      </c>
      <c r="G53" s="30">
        <v>41416</v>
      </c>
      <c r="H53" s="30">
        <v>45688</v>
      </c>
      <c r="I53" s="45">
        <f t="shared" si="5"/>
        <v>4272</v>
      </c>
      <c r="J53" s="43">
        <f t="shared" si="6"/>
        <v>2136</v>
      </c>
      <c r="K53" s="28"/>
      <c r="L53" s="32"/>
      <c r="M53" s="33"/>
      <c r="N53" s="34"/>
      <c r="O53" s="35"/>
      <c r="P53" s="36"/>
      <c r="Q53" s="31"/>
      <c r="R53" s="37" t="s">
        <v>56</v>
      </c>
      <c r="S53" s="36">
        <v>250</v>
      </c>
      <c r="T53" s="28" t="s">
        <v>8</v>
      </c>
      <c r="U53" s="33"/>
      <c r="V53" s="33"/>
      <c r="W53" s="28"/>
      <c r="X53" s="33"/>
      <c r="Y53" s="36"/>
      <c r="Z53" s="28"/>
      <c r="AA53" s="28">
        <v>50</v>
      </c>
      <c r="AB53" s="37"/>
      <c r="AC53" s="33"/>
      <c r="AD53" s="33"/>
      <c r="AE53" s="28"/>
      <c r="AF53" s="33"/>
      <c r="AG53" s="31">
        <f t="shared" si="7"/>
        <v>2386</v>
      </c>
      <c r="AH53" s="36"/>
      <c r="AI53" s="38" t="s">
        <v>13</v>
      </c>
      <c r="AJ53" s="39" t="s">
        <v>9</v>
      </c>
      <c r="AK53" s="39" t="s">
        <v>51</v>
      </c>
      <c r="AL53" s="37" t="s">
        <v>191</v>
      </c>
      <c r="AM53" s="37" t="s">
        <v>192</v>
      </c>
      <c r="AN53" s="39" t="s">
        <v>193</v>
      </c>
      <c r="AO53" s="40" t="s">
        <v>194</v>
      </c>
    </row>
    <row r="54" spans="1:41" s="44" customFormat="1" ht="18.95" customHeight="1" x14ac:dyDescent="0.2">
      <c r="A54" s="28">
        <v>51</v>
      </c>
      <c r="B54" s="66" t="s">
        <v>423</v>
      </c>
      <c r="C54" s="66" t="s">
        <v>211</v>
      </c>
      <c r="D54" s="66" t="s">
        <v>475</v>
      </c>
      <c r="E54" s="66" t="s">
        <v>255</v>
      </c>
      <c r="F54" s="66" t="s">
        <v>256</v>
      </c>
      <c r="G54" s="67">
        <v>41337</v>
      </c>
      <c r="H54" s="67">
        <v>45688</v>
      </c>
      <c r="I54" s="73">
        <f t="shared" si="5"/>
        <v>4351</v>
      </c>
      <c r="J54" s="74">
        <f t="shared" si="6"/>
        <v>2175.5</v>
      </c>
      <c r="K54" s="51"/>
      <c r="L54" s="69"/>
      <c r="M54" s="70"/>
      <c r="N54" s="50"/>
      <c r="O54" s="71"/>
      <c r="P54" s="46"/>
      <c r="Q54" s="68"/>
      <c r="R54" s="47" t="s">
        <v>211</v>
      </c>
      <c r="S54" s="46">
        <v>200</v>
      </c>
      <c r="T54" s="51" t="s">
        <v>8</v>
      </c>
      <c r="U54" s="70"/>
      <c r="V54" s="70"/>
      <c r="W54" s="70"/>
      <c r="X54" s="70"/>
      <c r="Y54" s="46"/>
      <c r="Z54" s="51"/>
      <c r="AA54" s="28">
        <v>51</v>
      </c>
      <c r="AB54" s="47"/>
      <c r="AC54" s="70"/>
      <c r="AD54" s="70"/>
      <c r="AE54" s="51"/>
      <c r="AF54" s="70"/>
      <c r="AG54" s="68">
        <f t="shared" si="7"/>
        <v>2375.5</v>
      </c>
      <c r="AH54" s="46"/>
      <c r="AI54" s="53" t="s">
        <v>13</v>
      </c>
      <c r="AJ54" s="72" t="s">
        <v>9</v>
      </c>
      <c r="AK54" s="72" t="s">
        <v>51</v>
      </c>
      <c r="AL54" s="47" t="s">
        <v>424</v>
      </c>
      <c r="AM54" s="72" t="s">
        <v>425</v>
      </c>
      <c r="AN54" s="72" t="s">
        <v>426</v>
      </c>
      <c r="AO54" s="47" t="s">
        <v>427</v>
      </c>
    </row>
    <row r="55" spans="1:41" s="44" customFormat="1" ht="18.95" customHeight="1" x14ac:dyDescent="0.2">
      <c r="A55" s="28">
        <v>52</v>
      </c>
      <c r="B55" s="29" t="s">
        <v>428</v>
      </c>
      <c r="C55" s="29" t="s">
        <v>54</v>
      </c>
      <c r="D55" s="29" t="s">
        <v>453</v>
      </c>
      <c r="E55" s="29" t="s">
        <v>272</v>
      </c>
      <c r="F55" s="29" t="s">
        <v>273</v>
      </c>
      <c r="G55" s="30">
        <v>41554</v>
      </c>
      <c r="H55" s="30">
        <v>45688</v>
      </c>
      <c r="I55" s="45">
        <f t="shared" si="5"/>
        <v>4134</v>
      </c>
      <c r="J55" s="43">
        <f t="shared" si="6"/>
        <v>2067</v>
      </c>
      <c r="K55" s="28"/>
      <c r="L55" s="32"/>
      <c r="M55" s="33"/>
      <c r="N55" s="34"/>
      <c r="O55" s="35"/>
      <c r="P55" s="36"/>
      <c r="Q55" s="31"/>
      <c r="R55" s="37" t="s">
        <v>54</v>
      </c>
      <c r="S55" s="36">
        <v>300</v>
      </c>
      <c r="T55" s="28" t="s">
        <v>8</v>
      </c>
      <c r="U55" s="33"/>
      <c r="V55" s="33"/>
      <c r="W55" s="33"/>
      <c r="X55" s="33"/>
      <c r="Y55" s="36"/>
      <c r="Z55" s="28"/>
      <c r="AA55" s="28">
        <v>52</v>
      </c>
      <c r="AB55" s="37"/>
      <c r="AC55" s="33"/>
      <c r="AD55" s="33"/>
      <c r="AE55" s="28"/>
      <c r="AF55" s="33"/>
      <c r="AG55" s="31">
        <f t="shared" si="7"/>
        <v>2367</v>
      </c>
      <c r="AH55" s="36"/>
      <c r="AI55" s="38" t="s">
        <v>13</v>
      </c>
      <c r="AJ55" s="39" t="s">
        <v>9</v>
      </c>
      <c r="AK55" s="39" t="s">
        <v>12</v>
      </c>
      <c r="AL55" s="37" t="s">
        <v>429</v>
      </c>
      <c r="AM55" s="39" t="s">
        <v>430</v>
      </c>
      <c r="AN55" s="39" t="s">
        <v>431</v>
      </c>
      <c r="AO55" s="37" t="s">
        <v>432</v>
      </c>
    </row>
    <row r="56" spans="1:41" s="44" customFormat="1" ht="18.95" customHeight="1" x14ac:dyDescent="0.2">
      <c r="A56" s="28">
        <v>53</v>
      </c>
      <c r="B56" s="29" t="s">
        <v>226</v>
      </c>
      <c r="C56" s="29" t="s">
        <v>93</v>
      </c>
      <c r="D56" s="29" t="s">
        <v>227</v>
      </c>
      <c r="E56" s="29" t="s">
        <v>224</v>
      </c>
      <c r="F56" s="29" t="s">
        <v>225</v>
      </c>
      <c r="G56" s="30">
        <v>41619</v>
      </c>
      <c r="H56" s="30">
        <v>45688</v>
      </c>
      <c r="I56" s="45">
        <f t="shared" si="5"/>
        <v>4069</v>
      </c>
      <c r="J56" s="43">
        <f t="shared" si="6"/>
        <v>2034.5</v>
      </c>
      <c r="K56" s="28"/>
      <c r="L56" s="32"/>
      <c r="M56" s="33"/>
      <c r="N56" s="34"/>
      <c r="O56" s="35"/>
      <c r="P56" s="36"/>
      <c r="Q56" s="31"/>
      <c r="R56" s="37" t="s">
        <v>54</v>
      </c>
      <c r="S56" s="36">
        <v>300</v>
      </c>
      <c r="T56" s="28" t="s">
        <v>8</v>
      </c>
      <c r="U56" s="33"/>
      <c r="V56" s="33"/>
      <c r="W56" s="33"/>
      <c r="X56" s="33"/>
      <c r="Y56" s="36"/>
      <c r="Z56" s="28"/>
      <c r="AA56" s="28">
        <v>53</v>
      </c>
      <c r="AB56" s="37"/>
      <c r="AC56" s="33"/>
      <c r="AD56" s="33"/>
      <c r="AE56" s="28"/>
      <c r="AF56" s="33"/>
      <c r="AG56" s="31">
        <f t="shared" si="7"/>
        <v>2334.5</v>
      </c>
      <c r="AH56" s="36"/>
      <c r="AI56" s="38" t="s">
        <v>13</v>
      </c>
      <c r="AJ56" s="39" t="s">
        <v>9</v>
      </c>
      <c r="AK56" s="39" t="s">
        <v>51</v>
      </c>
      <c r="AL56" s="37" t="s">
        <v>476</v>
      </c>
      <c r="AM56" s="39" t="s">
        <v>329</v>
      </c>
      <c r="AN56" s="39" t="s">
        <v>228</v>
      </c>
      <c r="AO56" s="37" t="s">
        <v>229</v>
      </c>
    </row>
    <row r="57" spans="1:41" s="44" customFormat="1" ht="18.95" customHeight="1" x14ac:dyDescent="0.2">
      <c r="A57" s="28">
        <v>54</v>
      </c>
      <c r="B57" s="29" t="s">
        <v>389</v>
      </c>
      <c r="C57" s="29" t="s">
        <v>56</v>
      </c>
      <c r="D57" s="29" t="s">
        <v>390</v>
      </c>
      <c r="E57" s="29" t="s">
        <v>155</v>
      </c>
      <c r="F57" s="29" t="s">
        <v>161</v>
      </c>
      <c r="G57" s="30">
        <v>41632</v>
      </c>
      <c r="H57" s="30">
        <v>45688</v>
      </c>
      <c r="I57" s="45">
        <f t="shared" si="5"/>
        <v>4056</v>
      </c>
      <c r="J57" s="43">
        <f t="shared" si="6"/>
        <v>2028</v>
      </c>
      <c r="K57" s="28"/>
      <c r="L57" s="32"/>
      <c r="M57" s="33"/>
      <c r="N57" s="34"/>
      <c r="O57" s="35"/>
      <c r="P57" s="36"/>
      <c r="Q57" s="31"/>
      <c r="R57" s="29" t="s">
        <v>56</v>
      </c>
      <c r="S57" s="36">
        <v>250</v>
      </c>
      <c r="T57" s="28" t="s">
        <v>8</v>
      </c>
      <c r="U57" s="33"/>
      <c r="V57" s="33"/>
      <c r="W57" s="33"/>
      <c r="X57" s="33"/>
      <c r="Y57" s="36"/>
      <c r="Z57" s="28"/>
      <c r="AA57" s="28">
        <v>54</v>
      </c>
      <c r="AB57" s="37"/>
      <c r="AC57" s="33"/>
      <c r="AD57" s="33"/>
      <c r="AE57" s="28"/>
      <c r="AF57" s="33"/>
      <c r="AG57" s="31">
        <f t="shared" si="7"/>
        <v>2278</v>
      </c>
      <c r="AH57" s="36"/>
      <c r="AI57" s="38" t="s">
        <v>13</v>
      </c>
      <c r="AJ57" s="39" t="s">
        <v>9</v>
      </c>
      <c r="AK57" s="39" t="s">
        <v>51</v>
      </c>
      <c r="AL57" s="37" t="s">
        <v>391</v>
      </c>
      <c r="AM57" s="39" t="s">
        <v>392</v>
      </c>
      <c r="AN57" s="39" t="s">
        <v>449</v>
      </c>
      <c r="AO57" s="37" t="s">
        <v>393</v>
      </c>
    </row>
    <row r="58" spans="1:41" s="44" customFormat="1" ht="18.95" customHeight="1" x14ac:dyDescent="0.2">
      <c r="A58" s="28">
        <v>55</v>
      </c>
      <c r="B58" s="29" t="s">
        <v>96</v>
      </c>
      <c r="C58" s="29" t="s">
        <v>54</v>
      </c>
      <c r="D58" s="29" t="s">
        <v>97</v>
      </c>
      <c r="E58" s="29" t="s">
        <v>94</v>
      </c>
      <c r="F58" s="29" t="s">
        <v>95</v>
      </c>
      <c r="G58" s="30">
        <v>41809</v>
      </c>
      <c r="H58" s="30">
        <v>45688</v>
      </c>
      <c r="I58" s="45">
        <f t="shared" si="5"/>
        <v>3879</v>
      </c>
      <c r="J58" s="43">
        <f t="shared" si="6"/>
        <v>1939.5</v>
      </c>
      <c r="K58" s="28"/>
      <c r="L58" s="32"/>
      <c r="M58" s="33"/>
      <c r="N58" s="34"/>
      <c r="O58" s="35"/>
      <c r="P58" s="36"/>
      <c r="Q58" s="31"/>
      <c r="R58" s="37" t="s">
        <v>54</v>
      </c>
      <c r="S58" s="36">
        <v>300</v>
      </c>
      <c r="T58" s="28" t="s">
        <v>8</v>
      </c>
      <c r="U58" s="33"/>
      <c r="V58" s="33"/>
      <c r="W58" s="33"/>
      <c r="X58" s="33"/>
      <c r="Y58" s="36"/>
      <c r="Z58" s="28"/>
      <c r="AA58" s="28">
        <v>55</v>
      </c>
      <c r="AB58" s="37"/>
      <c r="AC58" s="33"/>
      <c r="AD58" s="33"/>
      <c r="AE58" s="28"/>
      <c r="AF58" s="33"/>
      <c r="AG58" s="31">
        <f t="shared" si="7"/>
        <v>2239.5</v>
      </c>
      <c r="AH58" s="36"/>
      <c r="AI58" s="38" t="s">
        <v>13</v>
      </c>
      <c r="AJ58" s="39" t="s">
        <v>9</v>
      </c>
      <c r="AK58" s="39" t="s">
        <v>12</v>
      </c>
      <c r="AL58" s="37" t="s">
        <v>98</v>
      </c>
      <c r="AM58" s="39" t="s">
        <v>99</v>
      </c>
      <c r="AN58" s="39" t="s">
        <v>100</v>
      </c>
      <c r="AO58" s="37" t="s">
        <v>101</v>
      </c>
    </row>
    <row r="59" spans="1:41" s="44" customFormat="1" ht="18.95" customHeight="1" x14ac:dyDescent="0.2">
      <c r="A59" s="28">
        <v>56</v>
      </c>
      <c r="B59" s="36" t="s">
        <v>195</v>
      </c>
      <c r="C59" s="36" t="s">
        <v>56</v>
      </c>
      <c r="D59" s="37" t="s">
        <v>196</v>
      </c>
      <c r="E59" s="37" t="s">
        <v>155</v>
      </c>
      <c r="F59" s="37" t="s">
        <v>175</v>
      </c>
      <c r="G59" s="30">
        <v>41870</v>
      </c>
      <c r="H59" s="30">
        <v>45688</v>
      </c>
      <c r="I59" s="45">
        <f t="shared" si="5"/>
        <v>3818</v>
      </c>
      <c r="J59" s="43">
        <f t="shared" si="6"/>
        <v>1909</v>
      </c>
      <c r="K59" s="28"/>
      <c r="L59" s="32"/>
      <c r="M59" s="33"/>
      <c r="N59" s="34"/>
      <c r="O59" s="35"/>
      <c r="P59" s="36"/>
      <c r="Q59" s="31"/>
      <c r="R59" s="37" t="s">
        <v>56</v>
      </c>
      <c r="S59" s="36">
        <v>250</v>
      </c>
      <c r="T59" s="28" t="s">
        <v>8</v>
      </c>
      <c r="U59" s="33"/>
      <c r="V59" s="33"/>
      <c r="W59" s="28"/>
      <c r="X59" s="33"/>
      <c r="Y59" s="36"/>
      <c r="Z59" s="28"/>
      <c r="AA59" s="28">
        <v>56</v>
      </c>
      <c r="AB59" s="37"/>
      <c r="AC59" s="33"/>
      <c r="AD59" s="33"/>
      <c r="AE59" s="28"/>
      <c r="AF59" s="33"/>
      <c r="AG59" s="31">
        <f t="shared" si="7"/>
        <v>2159</v>
      </c>
      <c r="AH59" s="36"/>
      <c r="AI59" s="38" t="s">
        <v>13</v>
      </c>
      <c r="AJ59" s="39" t="s">
        <v>9</v>
      </c>
      <c r="AK59" s="39" t="s">
        <v>51</v>
      </c>
      <c r="AL59" s="37" t="s">
        <v>197</v>
      </c>
      <c r="AM59" s="37" t="s">
        <v>198</v>
      </c>
      <c r="AN59" s="39" t="s">
        <v>199</v>
      </c>
      <c r="AO59" s="40" t="s">
        <v>200</v>
      </c>
    </row>
    <row r="60" spans="1:41" s="44" customFormat="1" ht="18.95" customHeight="1" x14ac:dyDescent="0.2">
      <c r="A60" s="28">
        <v>57</v>
      </c>
      <c r="B60" s="46" t="s">
        <v>299</v>
      </c>
      <c r="C60" s="46" t="s">
        <v>54</v>
      </c>
      <c r="D60" s="46" t="s">
        <v>300</v>
      </c>
      <c r="E60" s="47" t="s">
        <v>281</v>
      </c>
      <c r="F60" s="47" t="s">
        <v>291</v>
      </c>
      <c r="G60" s="55">
        <v>42032</v>
      </c>
      <c r="H60" s="55">
        <v>45688</v>
      </c>
      <c r="I60" s="45">
        <f t="shared" si="5"/>
        <v>3656</v>
      </c>
      <c r="J60" s="43">
        <f t="shared" si="6"/>
        <v>1828</v>
      </c>
      <c r="K60" s="51"/>
      <c r="L60" s="50"/>
      <c r="M60" s="46"/>
      <c r="N60" s="46"/>
      <c r="O60" s="46"/>
      <c r="P60" s="46"/>
      <c r="Q60" s="31"/>
      <c r="R60" s="47" t="s">
        <v>54</v>
      </c>
      <c r="S60" s="46">
        <v>300</v>
      </c>
      <c r="T60" s="51" t="s">
        <v>8</v>
      </c>
      <c r="U60" s="46"/>
      <c r="V60" s="46"/>
      <c r="W60" s="46"/>
      <c r="X60" s="46"/>
      <c r="Y60" s="46"/>
      <c r="Z60" s="51"/>
      <c r="AA60" s="28">
        <v>57</v>
      </c>
      <c r="AB60" s="46"/>
      <c r="AC60" s="46"/>
      <c r="AD60" s="46"/>
      <c r="AE60" s="51"/>
      <c r="AF60" s="46"/>
      <c r="AG60" s="31">
        <f t="shared" si="7"/>
        <v>2128</v>
      </c>
      <c r="AH60" s="46"/>
      <c r="AI60" s="38" t="s">
        <v>13</v>
      </c>
      <c r="AJ60" s="39" t="s">
        <v>9</v>
      </c>
      <c r="AK60" s="39" t="s">
        <v>51</v>
      </c>
      <c r="AL60" s="47" t="s">
        <v>301</v>
      </c>
      <c r="AM60" s="47" t="s">
        <v>302</v>
      </c>
      <c r="AN60" s="53" t="s">
        <v>446</v>
      </c>
      <c r="AO60" s="56" t="s">
        <v>303</v>
      </c>
    </row>
    <row r="61" spans="1:41" s="44" customFormat="1" ht="18.95" customHeight="1" x14ac:dyDescent="0.2">
      <c r="A61" s="28">
        <v>58</v>
      </c>
      <c r="B61" s="46" t="s">
        <v>287</v>
      </c>
      <c r="C61" s="46" t="s">
        <v>54</v>
      </c>
      <c r="D61" s="46" t="s">
        <v>288</v>
      </c>
      <c r="E61" s="47" t="s">
        <v>281</v>
      </c>
      <c r="F61" s="47" t="s">
        <v>282</v>
      </c>
      <c r="G61" s="55">
        <v>42089</v>
      </c>
      <c r="H61" s="55">
        <v>45688</v>
      </c>
      <c r="I61" s="45">
        <f t="shared" si="5"/>
        <v>3599</v>
      </c>
      <c r="J61" s="43">
        <f t="shared" si="6"/>
        <v>1799.5</v>
      </c>
      <c r="K61" s="51"/>
      <c r="L61" s="50"/>
      <c r="M61" s="46"/>
      <c r="N61" s="46"/>
      <c r="O61" s="46"/>
      <c r="P61" s="46"/>
      <c r="Q61" s="31"/>
      <c r="R61" s="47" t="s">
        <v>54</v>
      </c>
      <c r="S61" s="46">
        <v>300</v>
      </c>
      <c r="T61" s="51" t="s">
        <v>8</v>
      </c>
      <c r="U61" s="46"/>
      <c r="V61" s="46"/>
      <c r="W61" s="46"/>
      <c r="X61" s="46"/>
      <c r="Y61" s="46"/>
      <c r="Z61" s="51"/>
      <c r="AA61" s="28">
        <v>58</v>
      </c>
      <c r="AB61" s="46"/>
      <c r="AC61" s="46"/>
      <c r="AD61" s="46"/>
      <c r="AE61" s="51"/>
      <c r="AF61" s="46"/>
      <c r="AG61" s="31">
        <f t="shared" si="7"/>
        <v>2099.5</v>
      </c>
      <c r="AH61" s="46"/>
      <c r="AI61" s="38" t="s">
        <v>13</v>
      </c>
      <c r="AJ61" s="39" t="s">
        <v>9</v>
      </c>
      <c r="AK61" s="39" t="s">
        <v>51</v>
      </c>
      <c r="AL61" s="47" t="s">
        <v>477</v>
      </c>
      <c r="AM61" s="47" t="s">
        <v>289</v>
      </c>
      <c r="AN61" s="53" t="s">
        <v>439</v>
      </c>
      <c r="AO61" s="56" t="s">
        <v>290</v>
      </c>
    </row>
    <row r="62" spans="1:41" s="44" customFormat="1" ht="18.95" customHeight="1" x14ac:dyDescent="0.2">
      <c r="A62" s="28">
        <v>59</v>
      </c>
      <c r="B62" s="29" t="s">
        <v>139</v>
      </c>
      <c r="C62" s="29" t="s">
        <v>56</v>
      </c>
      <c r="D62" s="29" t="s">
        <v>140</v>
      </c>
      <c r="E62" s="29" t="s">
        <v>117</v>
      </c>
      <c r="F62" s="29" t="s">
        <v>141</v>
      </c>
      <c r="G62" s="30">
        <v>43100</v>
      </c>
      <c r="H62" s="30">
        <v>45688</v>
      </c>
      <c r="I62" s="45">
        <f t="shared" si="5"/>
        <v>2588</v>
      </c>
      <c r="J62" s="43">
        <f t="shared" si="6"/>
        <v>1294</v>
      </c>
      <c r="K62" s="28"/>
      <c r="L62" s="32"/>
      <c r="M62" s="33"/>
      <c r="N62" s="34"/>
      <c r="O62" s="35"/>
      <c r="P62" s="36"/>
      <c r="Q62" s="31"/>
      <c r="R62" s="37" t="s">
        <v>369</v>
      </c>
      <c r="S62" s="36">
        <v>250</v>
      </c>
      <c r="T62" s="28" t="s">
        <v>8</v>
      </c>
      <c r="U62" s="33"/>
      <c r="V62" s="33"/>
      <c r="W62" s="33"/>
      <c r="X62" s="33"/>
      <c r="Y62" s="36"/>
      <c r="Z62" s="28"/>
      <c r="AA62" s="28">
        <v>59</v>
      </c>
      <c r="AB62" s="37"/>
      <c r="AC62" s="33"/>
      <c r="AD62" s="33"/>
      <c r="AE62" s="28"/>
      <c r="AF62" s="33"/>
      <c r="AG62" s="31">
        <f t="shared" si="7"/>
        <v>1544</v>
      </c>
      <c r="AH62" s="36"/>
      <c r="AI62" s="38" t="s">
        <v>13</v>
      </c>
      <c r="AJ62" s="39" t="s">
        <v>9</v>
      </c>
      <c r="AK62" s="39" t="s">
        <v>12</v>
      </c>
      <c r="AL62" s="37" t="s">
        <v>370</v>
      </c>
      <c r="AM62" s="39" t="s">
        <v>371</v>
      </c>
      <c r="AN62" s="39" t="s">
        <v>142</v>
      </c>
      <c r="AO62" s="40">
        <v>199612600868</v>
      </c>
    </row>
  </sheetData>
  <sortState ref="A4:AR62">
    <sortCondition descending="1" ref="AG4:AG62"/>
  </sortState>
  <conditionalFormatting sqref="B56:B57">
    <cfRule type="duplicateValues" dxfId="57" priority="58" stopIfTrue="1"/>
  </conditionalFormatting>
  <conditionalFormatting sqref="B39:B40">
    <cfRule type="duplicateValues" dxfId="56" priority="57" stopIfTrue="1"/>
  </conditionalFormatting>
  <conditionalFormatting sqref="B58 B14:B15">
    <cfRule type="duplicateValues" dxfId="55" priority="53" stopIfTrue="1"/>
    <cfRule type="duplicateValues" dxfId="54" priority="54" stopIfTrue="1"/>
  </conditionalFormatting>
  <conditionalFormatting sqref="B58 B14:B15">
    <cfRule type="duplicateValues" dxfId="53" priority="55"/>
  </conditionalFormatting>
  <conditionalFormatting sqref="B58 B14:B15">
    <cfRule type="duplicateValues" dxfId="52" priority="56" stopIfTrue="1"/>
  </conditionalFormatting>
  <conditionalFormatting sqref="B22">
    <cfRule type="duplicateValues" dxfId="51" priority="49" stopIfTrue="1"/>
    <cfRule type="duplicateValues" dxfId="50" priority="50" stopIfTrue="1"/>
  </conditionalFormatting>
  <conditionalFormatting sqref="B22">
    <cfRule type="duplicateValues" dxfId="49" priority="51"/>
  </conditionalFormatting>
  <conditionalFormatting sqref="B22">
    <cfRule type="duplicateValues" dxfId="48" priority="52" stopIfTrue="1"/>
  </conditionalFormatting>
  <conditionalFormatting sqref="B48:B49">
    <cfRule type="duplicateValues" dxfId="47" priority="45" stopIfTrue="1"/>
    <cfRule type="duplicateValues" dxfId="46" priority="46" stopIfTrue="1"/>
  </conditionalFormatting>
  <conditionalFormatting sqref="B48:B49">
    <cfRule type="duplicateValues" dxfId="45" priority="47"/>
  </conditionalFormatting>
  <conditionalFormatting sqref="B48:B49">
    <cfRule type="duplicateValues" dxfId="44" priority="48" stopIfTrue="1"/>
  </conditionalFormatting>
  <conditionalFormatting sqref="B4:B8">
    <cfRule type="duplicateValues" dxfId="43" priority="41" stopIfTrue="1"/>
    <cfRule type="duplicateValues" dxfId="42" priority="42" stopIfTrue="1"/>
  </conditionalFormatting>
  <conditionalFormatting sqref="B4:B8">
    <cfRule type="duplicateValues" dxfId="41" priority="43"/>
  </conditionalFormatting>
  <conditionalFormatting sqref="B4:B8">
    <cfRule type="duplicateValues" dxfId="40" priority="44" stopIfTrue="1"/>
  </conditionalFormatting>
  <conditionalFormatting sqref="B9:B10">
    <cfRule type="duplicateValues" dxfId="39" priority="37" stopIfTrue="1"/>
    <cfRule type="duplicateValues" dxfId="38" priority="38" stopIfTrue="1"/>
  </conditionalFormatting>
  <conditionalFormatting sqref="B9:B10">
    <cfRule type="duplicateValues" dxfId="37" priority="39"/>
  </conditionalFormatting>
  <conditionalFormatting sqref="B9:B10">
    <cfRule type="duplicateValues" dxfId="36" priority="40" stopIfTrue="1"/>
  </conditionalFormatting>
  <conditionalFormatting sqref="B13">
    <cfRule type="duplicateValues" dxfId="35" priority="33" stopIfTrue="1"/>
    <cfRule type="duplicateValues" dxfId="34" priority="34" stopIfTrue="1"/>
  </conditionalFormatting>
  <conditionalFormatting sqref="B13">
    <cfRule type="duplicateValues" dxfId="33" priority="35"/>
  </conditionalFormatting>
  <conditionalFormatting sqref="B13">
    <cfRule type="duplicateValues" dxfId="32" priority="36" stopIfTrue="1"/>
  </conditionalFormatting>
  <conditionalFormatting sqref="B47">
    <cfRule type="duplicateValues" dxfId="31" priority="29" stopIfTrue="1"/>
    <cfRule type="duplicateValues" dxfId="30" priority="30" stopIfTrue="1"/>
  </conditionalFormatting>
  <conditionalFormatting sqref="B47">
    <cfRule type="duplicateValues" dxfId="29" priority="31"/>
  </conditionalFormatting>
  <conditionalFormatting sqref="B47">
    <cfRule type="duplicateValues" dxfId="28" priority="32" stopIfTrue="1"/>
  </conditionalFormatting>
  <conditionalFormatting sqref="B16:B21">
    <cfRule type="duplicateValues" dxfId="27" priority="27"/>
  </conditionalFormatting>
  <conditionalFormatting sqref="B16:B21">
    <cfRule type="duplicateValues" dxfId="26" priority="25" stopIfTrue="1"/>
    <cfRule type="duplicateValues" dxfId="25" priority="26" stopIfTrue="1"/>
  </conditionalFormatting>
  <conditionalFormatting sqref="B16:B21">
    <cfRule type="duplicateValues" dxfId="24" priority="28" stopIfTrue="1"/>
  </conditionalFormatting>
  <conditionalFormatting sqref="B23:B25">
    <cfRule type="duplicateValues" dxfId="23" priority="59"/>
  </conditionalFormatting>
  <conditionalFormatting sqref="B23:B25">
    <cfRule type="duplicateValues" dxfId="22" priority="60" stopIfTrue="1"/>
    <cfRule type="duplicateValues" dxfId="21" priority="61" stopIfTrue="1"/>
  </conditionalFormatting>
  <conditionalFormatting sqref="B23:B25">
    <cfRule type="duplicateValues" dxfId="20" priority="62" stopIfTrue="1"/>
  </conditionalFormatting>
  <conditionalFormatting sqref="B50:B55 B41:B46">
    <cfRule type="duplicateValues" dxfId="19" priority="63" stopIfTrue="1"/>
  </conditionalFormatting>
  <conditionalFormatting sqref="B38">
    <cfRule type="duplicateValues" dxfId="18" priority="21"/>
  </conditionalFormatting>
  <conditionalFormatting sqref="B38">
    <cfRule type="duplicateValues" dxfId="17" priority="22" stopIfTrue="1"/>
    <cfRule type="duplicateValues" dxfId="16" priority="23" stopIfTrue="1"/>
  </conditionalFormatting>
  <conditionalFormatting sqref="B38">
    <cfRule type="duplicateValues" dxfId="15" priority="24" stopIfTrue="1"/>
  </conditionalFormatting>
  <conditionalFormatting sqref="B26:B28">
    <cfRule type="duplicateValues" dxfId="14" priority="17"/>
  </conditionalFormatting>
  <conditionalFormatting sqref="B26:B28">
    <cfRule type="duplicateValues" dxfId="13" priority="18" stopIfTrue="1"/>
    <cfRule type="duplicateValues" dxfId="12" priority="19" stopIfTrue="1"/>
  </conditionalFormatting>
  <conditionalFormatting sqref="B26:B28">
    <cfRule type="duplicateValues" dxfId="11" priority="20" stopIfTrue="1"/>
  </conditionalFormatting>
  <conditionalFormatting sqref="B37">
    <cfRule type="duplicateValues" dxfId="10" priority="15"/>
  </conditionalFormatting>
  <conditionalFormatting sqref="B37">
    <cfRule type="duplicateValues" dxfId="9" priority="16" stopIfTrue="1"/>
  </conditionalFormatting>
  <conditionalFormatting sqref="B59:B61">
    <cfRule type="duplicateValues" dxfId="8" priority="11" stopIfTrue="1"/>
    <cfRule type="duplicateValues" dxfId="7" priority="12" stopIfTrue="1"/>
  </conditionalFormatting>
  <conditionalFormatting sqref="B59:B61">
    <cfRule type="duplicateValues" dxfId="6" priority="13"/>
  </conditionalFormatting>
  <conditionalFormatting sqref="B59:B61">
    <cfRule type="duplicateValues" dxfId="5" priority="14" stopIfTrue="1"/>
  </conditionalFormatting>
  <conditionalFormatting sqref="B62">
    <cfRule type="duplicateValues" dxfId="4" priority="7" stopIfTrue="1"/>
    <cfRule type="duplicateValues" dxfId="3" priority="8" stopIfTrue="1"/>
  </conditionalFormatting>
  <conditionalFormatting sqref="B62">
    <cfRule type="duplicateValues" dxfId="2" priority="9"/>
  </conditionalFormatting>
  <conditionalFormatting sqref="B62">
    <cfRule type="duplicateValues" dxfId="1" priority="10" stopIfTrue="1"/>
  </conditionalFormatting>
  <conditionalFormatting sqref="B1:B1048576">
    <cfRule type="duplicateValues" dxfId="0" priority="6"/>
  </conditionalFormatting>
  <pageMargins left="0.68" right="0.3" top="0.32" bottom="1.88" header="0" footer="0.35984848484848497"/>
  <pageSetup paperSize="8" scale="55" fitToWidth="0" fitToHeight="1410" pageOrder="overThenDown" orientation="landscape" horizontalDpi="180" verticalDpi="180" r:id="rId1"/>
  <headerFooter scaleWithDoc="0" alignWithMargins="0">
    <oddFooter>&amp;C
              O/62227          O/65323               O/65630               O/66194           O/68013              O/69028            O/69330         O/68765                O/70366            O/6922            O/8962           O/68277
&amp;P of &amp;N</oddFooter>
  </headerFooter>
  <colBreaks count="1" manualBreakCount="1">
    <brk id="26" max="6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ආසේවි කුරුණැගල</vt:lpstr>
      <vt:lpstr>'ආසේවි කුරුණැගල'!Print_Area</vt:lpstr>
      <vt:lpstr>'ආසේවි කුරුණැගල'!Print_Titles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Dte of Welfare School Operator 2</dc:creator>
  <cp:lastModifiedBy>Dte of Welfare School Operator 2</cp:lastModifiedBy>
  <cp:lastPrinted>2025-06-24T03:28:29Z</cp:lastPrinted>
  <dcterms:created xsi:type="dcterms:W3CDTF">2021-07-06T08:55:24Z</dcterms:created>
  <dcterms:modified xsi:type="dcterms:W3CDTF">2025-06-24T06:50:14Z</dcterms:modified>
</cp:coreProperties>
</file>