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CBO" sheetId="2" r:id="rId1"/>
  </sheets>
  <definedNames>
    <definedName name="_xlnm.Print_Area" localSheetId="0">CBO!$A$1:$AD$17</definedName>
  </definedNames>
  <calcPr calcId="144525"/>
</workbook>
</file>

<file path=xl/calcChain.xml><?xml version="1.0" encoding="utf-8"?>
<calcChain xmlns="http://schemas.openxmlformats.org/spreadsheetml/2006/main">
  <c r="I7" i="2" l="1"/>
  <c r="J7" i="2" s="1"/>
  <c r="AD7" i="2" s="1"/>
  <c r="I5" i="2" l="1"/>
  <c r="I6" i="2"/>
  <c r="I9" i="2"/>
  <c r="I10" i="2"/>
  <c r="I14" i="2"/>
  <c r="J14" i="2" s="1"/>
  <c r="I15" i="2"/>
  <c r="J15" i="2" s="1"/>
  <c r="AD15" i="2" s="1"/>
  <c r="I12" i="2"/>
  <c r="I13" i="2"/>
  <c r="I17" i="2"/>
  <c r="L17" i="2" l="1"/>
  <c r="Q17" i="2" s="1"/>
  <c r="J17" i="2"/>
  <c r="AD17" i="2" s="1"/>
  <c r="L13" i="2"/>
  <c r="Q13" i="2" s="1"/>
  <c r="J13" i="2"/>
  <c r="L12" i="2"/>
  <c r="Q12" i="2" s="1"/>
  <c r="J12" i="2"/>
  <c r="AD12" i="2" s="1"/>
  <c r="L14" i="2"/>
  <c r="L10" i="2"/>
  <c r="Q10" i="2" s="1"/>
  <c r="J10" i="2"/>
  <c r="Q9" i="2"/>
  <c r="J9" i="2"/>
  <c r="AD9" i="2" s="1"/>
  <c r="L6" i="2"/>
  <c r="Q6" i="2" s="1"/>
  <c r="J6" i="2"/>
  <c r="L5" i="2"/>
  <c r="J5" i="2"/>
  <c r="AD5" i="2" s="1"/>
  <c r="AD13" i="2" l="1"/>
  <c r="Q14" i="2"/>
  <c r="AD14" i="2"/>
  <c r="AD6" i="2"/>
  <c r="AD10" i="2"/>
  <c r="Q5" i="2"/>
</calcChain>
</file>

<file path=xl/sharedStrings.xml><?xml version="1.0" encoding="utf-8"?>
<sst xmlns="http://schemas.openxmlformats.org/spreadsheetml/2006/main" count="108" uniqueCount="73">
  <si>
    <t>ඇමුණුම "අ"</t>
  </si>
  <si>
    <t>යුද්ධ හමුදා සාමාජිකයින්ගේ දරුවන් ආරක්‍ෂක සේවා විද්‍යාලය කොළඹ හි වෙනත් ශ්‍රේණි වෙත ඇතුලත් කිරීමට අදාල ප්‍රමුඛතා ලේඛනය - 2024</t>
  </si>
  <si>
    <t>SER</t>
  </si>
  <si>
    <t>REGT NO</t>
  </si>
  <si>
    <t>RANK</t>
  </si>
  <si>
    <t>NAME</t>
  </si>
  <si>
    <t>REGT</t>
  </si>
  <si>
    <t>UNIT</t>
  </si>
  <si>
    <t>DATE OF ENLIST
YYYY/MM/DD
FROM
P&amp;R</t>
  </si>
  <si>
    <t>DATE OF MARKS CONSIDERED YYYY/MM/DD</t>
  </si>
  <si>
    <t>SERVICE (NO OF DAYS)</t>
  </si>
  <si>
    <t>MARKS (0.5 PER DAY)</t>
  </si>
  <si>
    <t xml:space="preserve">DAYS IN OP
AREA </t>
  </si>
  <si>
    <t>MARKS (0.821 PER DAY)</t>
  </si>
  <si>
    <t>MKS (0.2 PER DAY)           (N)</t>
  </si>
  <si>
    <t>DISABLED % FROM DAMS (Max 4500) NOT FOR MBO</t>
  </si>
  <si>
    <t xml:space="preserve">TOTAL MARKS FOR OPS &amp; DISABILITY </t>
  </si>
  <si>
    <t>MARKS</t>
  </si>
  <si>
    <t>STATUS
KIA/MIA/
MBO/
SER</t>
  </si>
  <si>
    <t>DISABLED % FROM DAMS    (Max 1000)</t>
  </si>
  <si>
    <t>MARKS (% x 10)</t>
  </si>
  <si>
    <t>MEDAL DETAILS 
FROM DTE OF PA</t>
  </si>
  <si>
    <t>SPORTS QULIFICATIONS</t>
  </si>
  <si>
    <t xml:space="preserve">MARKS FOR SPOUSE </t>
  </si>
  <si>
    <t xml:space="preserve">AWOL (No Of Days from P&amp;R) </t>
  </si>
  <si>
    <t>REDULED</t>
  </si>
  <si>
    <t xml:space="preserve">FINAL MARKS </t>
  </si>
  <si>
    <t>MAJ</t>
  </si>
  <si>
    <t>MIC</t>
  </si>
  <si>
    <t>WO II</t>
  </si>
  <si>
    <t>7 MIC</t>
  </si>
  <si>
    <t>L/CPL</t>
  </si>
  <si>
    <t>SLE</t>
  </si>
  <si>
    <t>VIR</t>
  </si>
  <si>
    <t>SGT</t>
  </si>
  <si>
    <t>MBO</t>
  </si>
  <si>
    <t>DEFENCE SERVICES COLLAGE - COLOMBO 2024 (GRADE 03)</t>
  </si>
  <si>
    <t>O/66947</t>
  </si>
  <si>
    <t>BMPM BANDARANAYAKA</t>
  </si>
  <si>
    <t>S/SGT</t>
  </si>
  <si>
    <t>S/422242</t>
  </si>
  <si>
    <t>SARATHCHANDRA MD</t>
  </si>
  <si>
    <t>GW</t>
  </si>
  <si>
    <t>1 GW</t>
  </si>
  <si>
    <t>DEFENCE SERVICES COLLAGE - COLOMBO 2024 (GRADE 05)</t>
  </si>
  <si>
    <t>O/8573</t>
  </si>
  <si>
    <t>SLSC</t>
  </si>
  <si>
    <t>DEFENCE SERVICES COLLAGE - COLOMBO 2024 (GRADE 08)</t>
  </si>
  <si>
    <t>S/421930</t>
  </si>
  <si>
    <t>WARNASINGHA WAR</t>
  </si>
  <si>
    <t>SF</t>
  </si>
  <si>
    <t>1 SF</t>
  </si>
  <si>
    <t>RWP - 1 DP - 1</t>
  </si>
  <si>
    <t>S/776503</t>
  </si>
  <si>
    <t>PUSHPA KUMARA KRP</t>
  </si>
  <si>
    <t>DEFENCE SERVICES COLLAGE - COLOMBO 2024 (GRADE 10)</t>
  </si>
  <si>
    <t>S/367425</t>
  </si>
  <si>
    <t>DEWAPPRIYA BANDARA DMN</t>
  </si>
  <si>
    <t>SR</t>
  </si>
  <si>
    <t>1 SR</t>
  </si>
  <si>
    <t>USP - 1</t>
  </si>
  <si>
    <t>S/B102705</t>
  </si>
  <si>
    <t>EDIRISINGHA SLP</t>
  </si>
  <si>
    <t>4(V)SLE</t>
  </si>
  <si>
    <t>2(V)SLSC</t>
  </si>
  <si>
    <t>S/C101127</t>
  </si>
  <si>
    <t>DISSANAYAKA DMIP</t>
  </si>
  <si>
    <t>10 (V) VIR</t>
  </si>
  <si>
    <t>DAYS IN OP AREA (UN MSN)  (M)</t>
  </si>
  <si>
    <t>MARKS (%x45)</t>
  </si>
  <si>
    <t xml:space="preserve">BHTS KARUNARATHNA </t>
  </si>
  <si>
    <t>MIR</t>
  </si>
  <si>
    <t>4 MIR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</si>
</sst>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9"/>
      <color theme="1" tint="0.14999847407452621"/>
      <name val="Arial"/>
      <family val="2"/>
    </font>
    <font>
      <sz val="10"/>
      <name val="Arial"/>
      <family val="2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1" fillId="0" borderId="0" xfId="0" applyFont="1" applyFill="1"/>
    <xf numFmtId="14" fontId="1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/>
    <xf numFmtId="14" fontId="3" fillId="0" borderId="1" xfId="0" applyNumberFormat="1" applyFont="1" applyFill="1" applyBorder="1"/>
    <xf numFmtId="2" fontId="3" fillId="0" borderId="1" xfId="0" applyNumberFormat="1" applyFont="1" applyFill="1" applyBorder="1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6" fillId="0" borderId="0" xfId="0" applyFont="1" applyFill="1"/>
    <xf numFmtId="0" fontId="7" fillId="0" borderId="0" xfId="0" applyFont="1" applyFill="1"/>
    <xf numFmtId="14" fontId="7" fillId="0" borderId="0" xfId="0" applyNumberFormat="1" applyFont="1" applyFill="1"/>
    <xf numFmtId="0" fontId="7" fillId="0" borderId="0" xfId="0" applyFont="1" applyFill="1" applyAlignment="1">
      <alignment horizontal="center"/>
    </xf>
  </cellXfs>
  <cellStyles count="2">
    <cellStyle name="Normal" xfId="0" builtinId="0"/>
    <cellStyle name="Normal 2 20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184731" cy="436786"/>
    <xdr:sp macro="" textlink="">
      <xdr:nvSpPr>
        <xdr:cNvPr id="3" name="TextBox 2">
          <a:extLst>
            <a:ext uri="{FF2B5EF4-FFF2-40B4-BE49-F238E27FC236}"/>
          </a:extLst>
        </xdr:cNvPr>
        <xdr:cNvSpPr txBox="1"/>
      </xdr:nvSpPr>
      <xdr:spPr>
        <a:xfrm>
          <a:off x="0" y="2257425"/>
          <a:ext cx="184731" cy="43678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  <a:p>
          <a:endParaRPr lang="en-US"/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4731" cy="436786"/>
    <xdr:sp macro="" textlink="">
      <xdr:nvSpPr>
        <xdr:cNvPr id="4" name="TextBox 3">
          <a:extLst>
            <a:ext uri="{FF2B5EF4-FFF2-40B4-BE49-F238E27FC236}"/>
          </a:extLst>
        </xdr:cNvPr>
        <xdr:cNvSpPr txBox="1"/>
      </xdr:nvSpPr>
      <xdr:spPr>
        <a:xfrm>
          <a:off x="0" y="2257425"/>
          <a:ext cx="184731" cy="43678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  <a:p>
          <a:endParaRPr lang="en-US"/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/>
          </a:extLst>
        </xdr:cNvPr>
        <xdr:cNvSpPr txBox="1"/>
      </xdr:nvSpPr>
      <xdr:spPr>
        <a:xfrm>
          <a:off x="0" y="2562225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/>
          </a:extLst>
        </xdr:cNvPr>
        <xdr:cNvSpPr txBox="1"/>
      </xdr:nvSpPr>
      <xdr:spPr>
        <a:xfrm>
          <a:off x="0" y="2562225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/>
          </a:extLst>
        </xdr:cNvPr>
        <xdr:cNvSpPr txBox="1"/>
      </xdr:nvSpPr>
      <xdr:spPr>
        <a:xfrm>
          <a:off x="0" y="2562225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30</xdr:col>
      <xdr:colOff>0</xdr:colOff>
      <xdr:row>3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/>
          </a:extLst>
        </xdr:cNvPr>
        <xdr:cNvSpPr txBox="1"/>
      </xdr:nvSpPr>
      <xdr:spPr>
        <a:xfrm>
          <a:off x="24512298" y="2562225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30</xdr:col>
      <xdr:colOff>0</xdr:colOff>
      <xdr:row>3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/>
          </a:extLst>
        </xdr:cNvPr>
        <xdr:cNvSpPr txBox="1"/>
      </xdr:nvSpPr>
      <xdr:spPr>
        <a:xfrm>
          <a:off x="24512298" y="2562225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/>
          </a:extLst>
        </xdr:cNvPr>
        <xdr:cNvSpPr txBox="1"/>
      </xdr:nvSpPr>
      <xdr:spPr>
        <a:xfrm>
          <a:off x="0" y="2562225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/>
          </a:extLst>
        </xdr:cNvPr>
        <xdr:cNvSpPr txBox="1"/>
      </xdr:nvSpPr>
      <xdr:spPr>
        <a:xfrm>
          <a:off x="0" y="2562225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/>
          </a:extLst>
        </xdr:cNvPr>
        <xdr:cNvSpPr txBox="1"/>
      </xdr:nvSpPr>
      <xdr:spPr>
        <a:xfrm>
          <a:off x="0" y="2562225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30</xdr:col>
      <xdr:colOff>0</xdr:colOff>
      <xdr:row>3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/>
          </a:extLst>
        </xdr:cNvPr>
        <xdr:cNvSpPr txBox="1"/>
      </xdr:nvSpPr>
      <xdr:spPr>
        <a:xfrm>
          <a:off x="24512298" y="2562225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30</xdr:col>
      <xdr:colOff>0</xdr:colOff>
      <xdr:row>3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/>
          </a:extLst>
        </xdr:cNvPr>
        <xdr:cNvSpPr txBox="1"/>
      </xdr:nvSpPr>
      <xdr:spPr>
        <a:xfrm>
          <a:off x="24512298" y="2562225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/>
          </a:extLst>
        </xdr:cNvPr>
        <xdr:cNvSpPr txBox="1"/>
      </xdr:nvSpPr>
      <xdr:spPr>
        <a:xfrm>
          <a:off x="0" y="2562225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/>
          </a:extLst>
        </xdr:cNvPr>
        <xdr:cNvSpPr txBox="1"/>
      </xdr:nvSpPr>
      <xdr:spPr>
        <a:xfrm>
          <a:off x="0" y="2562225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/>
          </a:extLst>
        </xdr:cNvPr>
        <xdr:cNvSpPr txBox="1"/>
      </xdr:nvSpPr>
      <xdr:spPr>
        <a:xfrm>
          <a:off x="0" y="2562225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/>
          </a:extLst>
        </xdr:cNvPr>
        <xdr:cNvSpPr txBox="1"/>
      </xdr:nvSpPr>
      <xdr:spPr>
        <a:xfrm>
          <a:off x="0" y="2562225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/>
          </a:extLst>
        </xdr:cNvPr>
        <xdr:cNvSpPr txBox="1"/>
      </xdr:nvSpPr>
      <xdr:spPr>
        <a:xfrm>
          <a:off x="0" y="2562225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/>
          </a:extLst>
        </xdr:cNvPr>
        <xdr:cNvSpPr txBox="1"/>
      </xdr:nvSpPr>
      <xdr:spPr>
        <a:xfrm>
          <a:off x="0" y="2562225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/>
          </a:extLst>
        </xdr:cNvPr>
        <xdr:cNvSpPr txBox="1"/>
      </xdr:nvSpPr>
      <xdr:spPr>
        <a:xfrm>
          <a:off x="0" y="2562225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/>
          </a:extLst>
        </xdr:cNvPr>
        <xdr:cNvSpPr txBox="1"/>
      </xdr:nvSpPr>
      <xdr:spPr>
        <a:xfrm>
          <a:off x="0" y="2562225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/>
          </a:extLst>
        </xdr:cNvPr>
        <xdr:cNvSpPr txBox="1"/>
      </xdr:nvSpPr>
      <xdr:spPr>
        <a:xfrm>
          <a:off x="0" y="2562225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/>
          </a:extLst>
        </xdr:cNvPr>
        <xdr:cNvSpPr txBox="1"/>
      </xdr:nvSpPr>
      <xdr:spPr>
        <a:xfrm>
          <a:off x="0" y="2562225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0</xdr:colOff>
      <xdr:row>3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/>
          </a:extLst>
        </xdr:cNvPr>
        <xdr:cNvSpPr txBox="1"/>
      </xdr:nvSpPr>
      <xdr:spPr>
        <a:xfrm>
          <a:off x="0" y="2562225"/>
          <a:ext cx="184731" cy="2645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tabSelected="1" view="pageBreakPreview" zoomScaleNormal="40" zoomScaleSheetLayoutView="100" workbookViewId="0">
      <selection activeCell="D4" sqref="D4"/>
    </sheetView>
  </sheetViews>
  <sheetFormatPr defaultColWidth="9.140625" defaultRowHeight="17.25" x14ac:dyDescent="0.3"/>
  <cols>
    <col min="1" max="1" width="6.5703125" style="1" customWidth="1"/>
    <col min="2" max="2" width="12.5703125" style="1" bestFit="1" customWidth="1"/>
    <col min="3" max="3" width="17" style="1" bestFit="1" customWidth="1"/>
    <col min="4" max="4" width="36.28515625" style="1" bestFit="1" customWidth="1"/>
    <col min="5" max="5" width="8" style="1" bestFit="1" customWidth="1"/>
    <col min="6" max="6" width="12.140625" style="1" bestFit="1" customWidth="1"/>
    <col min="7" max="7" width="13" style="2" bestFit="1" customWidth="1"/>
    <col min="8" max="8" width="14.140625" style="2" customWidth="1"/>
    <col min="9" max="9" width="11.5703125" style="11" customWidth="1"/>
    <col min="10" max="10" width="10.140625" style="1" customWidth="1"/>
    <col min="11" max="11" width="9" style="1" customWidth="1"/>
    <col min="12" max="12" width="10.85546875" style="1" customWidth="1"/>
    <col min="13" max="13" width="9.85546875" style="1" customWidth="1"/>
    <col min="14" max="14" width="8.7109375" style="1" bestFit="1" customWidth="1"/>
    <col min="15" max="15" width="13.85546875" style="1" customWidth="1"/>
    <col min="16" max="16" width="10.85546875" style="1" customWidth="1"/>
    <col min="17" max="17" width="12.42578125" style="1" customWidth="1"/>
    <col min="18" max="18" width="8.85546875" style="1" customWidth="1"/>
    <col min="19" max="19" width="10.7109375" style="1" customWidth="1"/>
    <col min="20" max="20" width="12.140625" style="1" customWidth="1"/>
    <col min="21" max="21" width="14.42578125" style="1" customWidth="1"/>
    <col min="22" max="22" width="11.140625" style="1" customWidth="1"/>
    <col min="23" max="23" width="12.5703125" style="1" customWidth="1"/>
    <col min="24" max="24" width="11" style="1" customWidth="1"/>
    <col min="25" max="25" width="13" style="1" bestFit="1" customWidth="1"/>
    <col min="26" max="26" width="11.140625" style="1" customWidth="1"/>
    <col min="27" max="27" width="13.140625" style="1" bestFit="1" customWidth="1"/>
    <col min="28" max="28" width="10.85546875" style="1" customWidth="1"/>
    <col min="29" max="29" width="15.140625" style="1" customWidth="1"/>
    <col min="30" max="30" width="11.5703125" style="1" bestFit="1" customWidth="1"/>
    <col min="31" max="16384" width="9.140625" style="1"/>
  </cols>
  <sheetData>
    <row r="1" spans="1:30" s="26" customFormat="1" ht="22.5" customHeight="1" x14ac:dyDescent="0.35">
      <c r="A1" s="25" t="s">
        <v>1</v>
      </c>
      <c r="G1" s="27"/>
      <c r="H1" s="27"/>
      <c r="I1" s="28"/>
      <c r="AB1" s="26" t="s">
        <v>0</v>
      </c>
    </row>
    <row r="3" spans="1:30" s="5" customFormat="1" ht="147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4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68</v>
      </c>
      <c r="N3" s="3" t="s">
        <v>14</v>
      </c>
      <c r="O3" s="3" t="s">
        <v>15</v>
      </c>
      <c r="P3" s="3" t="s">
        <v>69</v>
      </c>
      <c r="Q3" s="3" t="s">
        <v>16</v>
      </c>
      <c r="R3" s="3" t="s">
        <v>4</v>
      </c>
      <c r="S3" s="3" t="s">
        <v>17</v>
      </c>
      <c r="T3" s="3" t="s">
        <v>18</v>
      </c>
      <c r="U3" s="3" t="s">
        <v>19</v>
      </c>
      <c r="V3" s="3" t="s">
        <v>20</v>
      </c>
      <c r="W3" s="3" t="s">
        <v>21</v>
      </c>
      <c r="X3" s="3" t="s">
        <v>17</v>
      </c>
      <c r="Y3" s="3" t="s">
        <v>22</v>
      </c>
      <c r="Z3" s="3" t="s">
        <v>17</v>
      </c>
      <c r="AA3" s="3" t="s">
        <v>23</v>
      </c>
      <c r="AB3" s="3" t="s">
        <v>24</v>
      </c>
      <c r="AC3" s="3" t="s">
        <v>25</v>
      </c>
      <c r="AD3" s="3" t="s">
        <v>26</v>
      </c>
    </row>
    <row r="4" spans="1:30" s="23" customFormat="1" ht="30" customHeight="1" x14ac:dyDescent="0.25">
      <c r="A4" s="20" t="s">
        <v>36</v>
      </c>
      <c r="B4" s="20"/>
      <c r="C4" s="20"/>
      <c r="D4" s="20"/>
      <c r="E4" s="20"/>
      <c r="F4" s="20"/>
      <c r="G4" s="21"/>
      <c r="H4" s="21"/>
      <c r="I4" s="12"/>
      <c r="J4" s="20"/>
      <c r="K4" s="20"/>
      <c r="L4" s="22"/>
      <c r="M4" s="20"/>
      <c r="N4" s="20"/>
      <c r="O4" s="20"/>
      <c r="P4" s="20"/>
      <c r="Q4" s="22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2"/>
    </row>
    <row r="5" spans="1:30" s="18" customFormat="1" ht="30" customHeight="1" x14ac:dyDescent="0.25">
      <c r="A5" s="14">
        <v>1</v>
      </c>
      <c r="B5" s="15" t="s">
        <v>37</v>
      </c>
      <c r="C5" s="15" t="s">
        <v>27</v>
      </c>
      <c r="D5" s="15" t="s">
        <v>38</v>
      </c>
      <c r="E5" s="15" t="s">
        <v>71</v>
      </c>
      <c r="F5" s="15" t="s">
        <v>72</v>
      </c>
      <c r="G5" s="16">
        <v>38619</v>
      </c>
      <c r="H5" s="16">
        <v>44957</v>
      </c>
      <c r="I5" s="14">
        <f>DATEDIF(G5,H5,"d")</f>
        <v>6338</v>
      </c>
      <c r="J5" s="15">
        <f>I5*0.5</f>
        <v>3169</v>
      </c>
      <c r="K5" s="15">
        <v>22</v>
      </c>
      <c r="L5" s="17">
        <f>K5*0.821</f>
        <v>18.061999999999998</v>
      </c>
      <c r="M5" s="15"/>
      <c r="N5" s="15"/>
      <c r="O5" s="15"/>
      <c r="P5" s="15"/>
      <c r="Q5" s="17">
        <f>L5+N5+P5</f>
        <v>18.061999999999998</v>
      </c>
      <c r="R5" s="15" t="s">
        <v>27</v>
      </c>
      <c r="S5" s="15">
        <v>600</v>
      </c>
      <c r="T5" s="15" t="s">
        <v>2</v>
      </c>
      <c r="U5" s="15"/>
      <c r="V5" s="15"/>
      <c r="W5" s="15"/>
      <c r="X5" s="15"/>
      <c r="Y5" s="15"/>
      <c r="Z5" s="15"/>
      <c r="AA5" s="15"/>
      <c r="AB5" s="15"/>
      <c r="AC5" s="15"/>
      <c r="AD5" s="17">
        <f>N5+J5+L5+P5+S5+V5+X5+Z5+AA5-AC5</f>
        <v>3787.0619999999999</v>
      </c>
    </row>
    <row r="6" spans="1:30" s="18" customFormat="1" ht="30" customHeight="1" x14ac:dyDescent="0.25">
      <c r="A6" s="14">
        <v>2</v>
      </c>
      <c r="B6" s="15" t="s">
        <v>40</v>
      </c>
      <c r="C6" s="15" t="s">
        <v>31</v>
      </c>
      <c r="D6" s="15" t="s">
        <v>41</v>
      </c>
      <c r="E6" s="15" t="s">
        <v>42</v>
      </c>
      <c r="F6" s="15" t="s">
        <v>43</v>
      </c>
      <c r="G6" s="16">
        <v>39717</v>
      </c>
      <c r="H6" s="16">
        <v>44957</v>
      </c>
      <c r="I6" s="14">
        <f>DATEDIF(G6,H6,"d")</f>
        <v>5240</v>
      </c>
      <c r="J6" s="15">
        <f>I6*0.5</f>
        <v>2620</v>
      </c>
      <c r="K6" s="15">
        <v>272</v>
      </c>
      <c r="L6" s="17">
        <f>K6*0.821</f>
        <v>223.31199999999998</v>
      </c>
      <c r="M6" s="15"/>
      <c r="N6" s="15"/>
      <c r="O6" s="15"/>
      <c r="P6" s="15"/>
      <c r="Q6" s="17">
        <f>L6+N6+P6</f>
        <v>223.31199999999998</v>
      </c>
      <c r="R6" s="15" t="s">
        <v>31</v>
      </c>
      <c r="S6" s="15">
        <v>150</v>
      </c>
      <c r="T6" s="15" t="s">
        <v>2</v>
      </c>
      <c r="U6" s="15"/>
      <c r="V6" s="15"/>
      <c r="W6" s="15"/>
      <c r="X6" s="15"/>
      <c r="Y6" s="15"/>
      <c r="Z6" s="15"/>
      <c r="AA6" s="15"/>
      <c r="AB6" s="15">
        <v>6</v>
      </c>
      <c r="AC6" s="15">
        <v>50</v>
      </c>
      <c r="AD6" s="17">
        <f>N6+J6+L6+P6+S6+V6+X6+Z6+AA6-AC6</f>
        <v>2943.3119999999999</v>
      </c>
    </row>
    <row r="7" spans="1:30" s="18" customFormat="1" ht="30" customHeight="1" x14ac:dyDescent="0.25">
      <c r="A7" s="14">
        <v>3</v>
      </c>
      <c r="B7" s="15" t="s">
        <v>65</v>
      </c>
      <c r="C7" s="15" t="s">
        <v>31</v>
      </c>
      <c r="D7" s="15" t="s">
        <v>66</v>
      </c>
      <c r="E7" s="15" t="s">
        <v>46</v>
      </c>
      <c r="F7" s="15" t="s">
        <v>64</v>
      </c>
      <c r="G7" s="16">
        <v>39933</v>
      </c>
      <c r="H7" s="16">
        <v>44957</v>
      </c>
      <c r="I7" s="14">
        <f>DATEDIF(G7,H7,"d")</f>
        <v>5024</v>
      </c>
      <c r="J7" s="15">
        <f>I7*0.5</f>
        <v>2512</v>
      </c>
      <c r="K7" s="15"/>
      <c r="L7" s="17"/>
      <c r="M7" s="15"/>
      <c r="N7" s="15"/>
      <c r="O7" s="15"/>
      <c r="P7" s="15"/>
      <c r="Q7" s="17"/>
      <c r="R7" s="15" t="s">
        <v>31</v>
      </c>
      <c r="S7" s="15">
        <v>150</v>
      </c>
      <c r="T7" s="15" t="s">
        <v>2</v>
      </c>
      <c r="U7" s="15"/>
      <c r="V7" s="15"/>
      <c r="W7" s="15"/>
      <c r="X7" s="15"/>
      <c r="Y7" s="15"/>
      <c r="Z7" s="15"/>
      <c r="AA7" s="15"/>
      <c r="AB7" s="15"/>
      <c r="AC7" s="15"/>
      <c r="AD7" s="17">
        <f>N7+J7+L7+P7+S7+V7+X7+Z7+AA7-AC7</f>
        <v>2662</v>
      </c>
    </row>
    <row r="8" spans="1:30" s="9" customFormat="1" ht="30" customHeight="1" x14ac:dyDescent="0.25">
      <c r="A8" s="13" t="s">
        <v>44</v>
      </c>
      <c r="B8" s="6"/>
      <c r="C8" s="6"/>
      <c r="D8" s="6"/>
      <c r="E8" s="6"/>
      <c r="F8" s="6"/>
      <c r="G8" s="7"/>
      <c r="H8" s="7"/>
      <c r="I8" s="10"/>
      <c r="J8" s="6"/>
      <c r="K8" s="6"/>
      <c r="L8" s="8"/>
      <c r="M8" s="6"/>
      <c r="N8" s="6"/>
      <c r="O8" s="6"/>
      <c r="P8" s="6"/>
      <c r="Q8" s="8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17"/>
    </row>
    <row r="9" spans="1:30" s="18" customFormat="1" ht="30" customHeight="1" x14ac:dyDescent="0.25">
      <c r="A9" s="14">
        <v>1</v>
      </c>
      <c r="B9" s="15" t="s">
        <v>45</v>
      </c>
      <c r="C9" s="15" t="s">
        <v>27</v>
      </c>
      <c r="D9" s="15" t="s">
        <v>70</v>
      </c>
      <c r="E9" s="15" t="s">
        <v>33</v>
      </c>
      <c r="F9" s="15" t="s">
        <v>67</v>
      </c>
      <c r="G9" s="16">
        <v>39451</v>
      </c>
      <c r="H9" s="16">
        <v>44957</v>
      </c>
      <c r="I9" s="14">
        <f>DATEDIF(G9,H9,"d")</f>
        <v>5506</v>
      </c>
      <c r="J9" s="15">
        <f>I9*0.5</f>
        <v>2753</v>
      </c>
      <c r="K9" s="15"/>
      <c r="L9" s="17"/>
      <c r="M9" s="15"/>
      <c r="N9" s="15"/>
      <c r="O9" s="15"/>
      <c r="P9" s="15"/>
      <c r="Q9" s="17">
        <f>L9+N9+P9</f>
        <v>0</v>
      </c>
      <c r="R9" s="15" t="s">
        <v>27</v>
      </c>
      <c r="S9" s="15">
        <v>600</v>
      </c>
      <c r="T9" s="15" t="s">
        <v>2</v>
      </c>
      <c r="U9" s="15"/>
      <c r="V9" s="15"/>
      <c r="W9" s="15"/>
      <c r="X9" s="15"/>
      <c r="Y9" s="15"/>
      <c r="Z9" s="15"/>
      <c r="AA9" s="15"/>
      <c r="AB9" s="15"/>
      <c r="AC9" s="15"/>
      <c r="AD9" s="17">
        <f>N9+J9+L9+P9+S9+V9+X9+Z9+AA9-AC9</f>
        <v>3353</v>
      </c>
    </row>
    <row r="10" spans="1:30" s="18" customFormat="1" ht="30" customHeight="1" x14ac:dyDescent="0.25">
      <c r="A10" s="14">
        <v>2</v>
      </c>
      <c r="B10" s="15" t="s">
        <v>40</v>
      </c>
      <c r="C10" s="15" t="s">
        <v>31</v>
      </c>
      <c r="D10" s="15" t="s">
        <v>41</v>
      </c>
      <c r="E10" s="15" t="s">
        <v>42</v>
      </c>
      <c r="F10" s="15" t="s">
        <v>43</v>
      </c>
      <c r="G10" s="16">
        <v>39717</v>
      </c>
      <c r="H10" s="16">
        <v>44957</v>
      </c>
      <c r="I10" s="14">
        <f>DATEDIF(G10,H10,"d")</f>
        <v>5240</v>
      </c>
      <c r="J10" s="15">
        <f>I10*0.5</f>
        <v>2620</v>
      </c>
      <c r="K10" s="15">
        <v>272</v>
      </c>
      <c r="L10" s="17">
        <f>K10*0.821</f>
        <v>223.31199999999998</v>
      </c>
      <c r="M10" s="15"/>
      <c r="N10" s="15"/>
      <c r="O10" s="15"/>
      <c r="P10" s="15"/>
      <c r="Q10" s="17">
        <f>L10+N10+P10</f>
        <v>223.31199999999998</v>
      </c>
      <c r="R10" s="15" t="s">
        <v>31</v>
      </c>
      <c r="S10" s="15">
        <v>150</v>
      </c>
      <c r="T10" s="15" t="s">
        <v>2</v>
      </c>
      <c r="U10" s="15"/>
      <c r="V10" s="15"/>
      <c r="W10" s="15"/>
      <c r="X10" s="15"/>
      <c r="Y10" s="15"/>
      <c r="Z10" s="15"/>
      <c r="AA10" s="15"/>
      <c r="AB10" s="15">
        <v>6</v>
      </c>
      <c r="AC10" s="15">
        <v>50</v>
      </c>
      <c r="AD10" s="17">
        <f>N10+J10+L10+P10+S10+V10+X10+Z10+AA10-AC10</f>
        <v>2943.3119999999999</v>
      </c>
    </row>
    <row r="11" spans="1:30" s="9" customFormat="1" ht="30" customHeight="1" x14ac:dyDescent="0.25">
      <c r="A11" s="13" t="s">
        <v>47</v>
      </c>
      <c r="B11" s="6"/>
      <c r="C11" s="6"/>
      <c r="D11" s="6"/>
      <c r="E11" s="6"/>
      <c r="F11" s="6"/>
      <c r="G11" s="7"/>
      <c r="H11" s="7"/>
      <c r="I11" s="10"/>
      <c r="J11" s="6"/>
      <c r="K11" s="6"/>
      <c r="L11" s="8"/>
      <c r="M11" s="6"/>
      <c r="N11" s="6"/>
      <c r="O11" s="6"/>
      <c r="P11" s="6"/>
      <c r="Q11" s="8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17"/>
    </row>
    <row r="12" spans="1:30" s="18" customFormat="1" ht="30" customHeight="1" x14ac:dyDescent="0.25">
      <c r="A12" s="14">
        <v>1</v>
      </c>
      <c r="B12" s="15" t="s">
        <v>48</v>
      </c>
      <c r="C12" s="15" t="s">
        <v>34</v>
      </c>
      <c r="D12" s="15" t="s">
        <v>49</v>
      </c>
      <c r="E12" s="15" t="s">
        <v>50</v>
      </c>
      <c r="F12" s="15" t="s">
        <v>51</v>
      </c>
      <c r="G12" s="16">
        <v>39139</v>
      </c>
      <c r="H12" s="16">
        <v>44936</v>
      </c>
      <c r="I12" s="14">
        <f>DATEDIF(G12,H12,"d")</f>
        <v>5797</v>
      </c>
      <c r="J12" s="15">
        <f>I12*0.5</f>
        <v>2898.5</v>
      </c>
      <c r="K12" s="15">
        <v>518</v>
      </c>
      <c r="L12" s="17">
        <f>K12*0.821</f>
        <v>425.27799999999996</v>
      </c>
      <c r="M12" s="15"/>
      <c r="N12" s="15"/>
      <c r="O12" s="15"/>
      <c r="P12" s="15"/>
      <c r="Q12" s="17">
        <f>L12+N12+P12</f>
        <v>425.27799999999996</v>
      </c>
      <c r="R12" s="15" t="s">
        <v>34</v>
      </c>
      <c r="S12" s="15">
        <v>250</v>
      </c>
      <c r="T12" s="15" t="s">
        <v>35</v>
      </c>
      <c r="U12" s="19">
        <v>20</v>
      </c>
      <c r="V12" s="15">
        <v>200</v>
      </c>
      <c r="W12" s="24" t="s">
        <v>52</v>
      </c>
      <c r="X12" s="15">
        <v>800</v>
      </c>
      <c r="Y12" s="15"/>
      <c r="Z12" s="15"/>
      <c r="AA12" s="15"/>
      <c r="AB12" s="15"/>
      <c r="AC12" s="15"/>
      <c r="AD12" s="17">
        <f>N12+J12+L12+P12+S12+V12+X12+Z12+AA12-AC12</f>
        <v>4573.7780000000002</v>
      </c>
    </row>
    <row r="13" spans="1:30" s="18" customFormat="1" ht="30" customHeight="1" x14ac:dyDescent="0.25">
      <c r="A13" s="14">
        <v>2</v>
      </c>
      <c r="B13" s="15" t="s">
        <v>53</v>
      </c>
      <c r="C13" s="15" t="s">
        <v>39</v>
      </c>
      <c r="D13" s="15" t="s">
        <v>54</v>
      </c>
      <c r="E13" s="15" t="s">
        <v>28</v>
      </c>
      <c r="F13" s="15" t="s">
        <v>30</v>
      </c>
      <c r="G13" s="16">
        <v>38322</v>
      </c>
      <c r="H13" s="16">
        <v>44957</v>
      </c>
      <c r="I13" s="14">
        <f>DATEDIF(G13,H13,"d")</f>
        <v>6635</v>
      </c>
      <c r="J13" s="15">
        <f>I13*0.5</f>
        <v>3317.5</v>
      </c>
      <c r="K13" s="15">
        <v>199</v>
      </c>
      <c r="L13" s="17">
        <f>K13*0.821</f>
        <v>163.37899999999999</v>
      </c>
      <c r="M13" s="15"/>
      <c r="N13" s="15"/>
      <c r="O13" s="15"/>
      <c r="P13" s="15"/>
      <c r="Q13" s="17">
        <f>L13+N13+P13</f>
        <v>163.37899999999999</v>
      </c>
      <c r="R13" s="15" t="s">
        <v>39</v>
      </c>
      <c r="S13" s="15">
        <v>300</v>
      </c>
      <c r="T13" s="15" t="s">
        <v>2</v>
      </c>
      <c r="U13" s="15"/>
      <c r="V13" s="15"/>
      <c r="W13" s="15"/>
      <c r="X13" s="15"/>
      <c r="Y13" s="15"/>
      <c r="Z13" s="15"/>
      <c r="AA13" s="15"/>
      <c r="AB13" s="15">
        <v>433</v>
      </c>
      <c r="AC13" s="15">
        <v>702</v>
      </c>
      <c r="AD13" s="17">
        <f>N13+J13+L13+P13+S13+V13+X13+Z13+AA13-AC13</f>
        <v>3078.8789999999999</v>
      </c>
    </row>
    <row r="14" spans="1:30" s="18" customFormat="1" ht="30" customHeight="1" x14ac:dyDescent="0.25">
      <c r="A14" s="14">
        <v>3</v>
      </c>
      <c r="B14" s="15" t="s">
        <v>40</v>
      </c>
      <c r="C14" s="15" t="s">
        <v>31</v>
      </c>
      <c r="D14" s="15" t="s">
        <v>41</v>
      </c>
      <c r="E14" s="15" t="s">
        <v>42</v>
      </c>
      <c r="F14" s="15" t="s">
        <v>43</v>
      </c>
      <c r="G14" s="16">
        <v>39717</v>
      </c>
      <c r="H14" s="16">
        <v>44957</v>
      </c>
      <c r="I14" s="14">
        <f>DATEDIF(G14,H14,"d")</f>
        <v>5240</v>
      </c>
      <c r="J14" s="15">
        <f>I14*0.5</f>
        <v>2620</v>
      </c>
      <c r="K14" s="15">
        <v>272</v>
      </c>
      <c r="L14" s="17">
        <f>K14*0.821</f>
        <v>223.31199999999998</v>
      </c>
      <c r="M14" s="15"/>
      <c r="N14" s="15"/>
      <c r="O14" s="15"/>
      <c r="P14" s="15"/>
      <c r="Q14" s="17">
        <f>L14+N14+P14</f>
        <v>223.31199999999998</v>
      </c>
      <c r="R14" s="15" t="s">
        <v>31</v>
      </c>
      <c r="S14" s="15">
        <v>150</v>
      </c>
      <c r="T14" s="15" t="s">
        <v>2</v>
      </c>
      <c r="U14" s="15"/>
      <c r="V14" s="15"/>
      <c r="W14" s="15"/>
      <c r="X14" s="15"/>
      <c r="Y14" s="15"/>
      <c r="Z14" s="15"/>
      <c r="AA14" s="15"/>
      <c r="AB14" s="15">
        <v>6</v>
      </c>
      <c r="AC14" s="15">
        <v>50</v>
      </c>
      <c r="AD14" s="17">
        <f>N14+J14+L14+P14+S14+V14+X14+Z14+AA14-AC14</f>
        <v>2943.3119999999999</v>
      </c>
    </row>
    <row r="15" spans="1:30" s="18" customFormat="1" ht="30" customHeight="1" x14ac:dyDescent="0.25">
      <c r="A15" s="14">
        <v>4</v>
      </c>
      <c r="B15" s="15" t="s">
        <v>61</v>
      </c>
      <c r="C15" s="15" t="s">
        <v>29</v>
      </c>
      <c r="D15" s="15" t="s">
        <v>62</v>
      </c>
      <c r="E15" s="15" t="s">
        <v>32</v>
      </c>
      <c r="F15" s="15" t="s">
        <v>63</v>
      </c>
      <c r="G15" s="16">
        <v>44147</v>
      </c>
      <c r="H15" s="16">
        <v>44957</v>
      </c>
      <c r="I15" s="14">
        <f>DATEDIF(G15,H15,"d")</f>
        <v>810</v>
      </c>
      <c r="J15" s="15">
        <f>I15*0.5</f>
        <v>405</v>
      </c>
      <c r="K15" s="15"/>
      <c r="L15" s="17"/>
      <c r="M15" s="15"/>
      <c r="N15" s="15"/>
      <c r="O15" s="15"/>
      <c r="P15" s="15"/>
      <c r="Q15" s="17"/>
      <c r="R15" s="15" t="s">
        <v>29</v>
      </c>
      <c r="S15" s="15">
        <v>350</v>
      </c>
      <c r="T15" s="15" t="s">
        <v>2</v>
      </c>
      <c r="U15" s="15"/>
      <c r="V15" s="15"/>
      <c r="W15" s="15"/>
      <c r="X15" s="15"/>
      <c r="Y15" s="15"/>
      <c r="Z15" s="15"/>
      <c r="AA15" s="15"/>
      <c r="AB15" s="15"/>
      <c r="AC15" s="15"/>
      <c r="AD15" s="17">
        <f>N15+J15+L15+P15+S15+V15+X15+Z15+AA15-AC15</f>
        <v>755</v>
      </c>
    </row>
    <row r="16" spans="1:30" s="9" customFormat="1" ht="30" customHeight="1" x14ac:dyDescent="0.25">
      <c r="A16" s="13" t="s">
        <v>55</v>
      </c>
      <c r="B16" s="6"/>
      <c r="C16" s="6"/>
      <c r="D16" s="6"/>
      <c r="E16" s="6"/>
      <c r="F16" s="6"/>
      <c r="G16" s="7"/>
      <c r="H16" s="7"/>
      <c r="I16" s="10"/>
      <c r="J16" s="6"/>
      <c r="K16" s="6"/>
      <c r="L16" s="8"/>
      <c r="M16" s="6"/>
      <c r="N16" s="6"/>
      <c r="O16" s="6"/>
      <c r="P16" s="6"/>
      <c r="Q16" s="8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17"/>
    </row>
    <row r="17" spans="1:30" s="18" customFormat="1" ht="30" customHeight="1" x14ac:dyDescent="0.25">
      <c r="A17" s="14">
        <v>1</v>
      </c>
      <c r="B17" s="15" t="s">
        <v>56</v>
      </c>
      <c r="C17" s="15" t="s">
        <v>29</v>
      </c>
      <c r="D17" s="15" t="s">
        <v>57</v>
      </c>
      <c r="E17" s="15" t="s">
        <v>58</v>
      </c>
      <c r="F17" s="15" t="s">
        <v>59</v>
      </c>
      <c r="G17" s="16">
        <v>37889</v>
      </c>
      <c r="H17" s="16">
        <v>44957</v>
      </c>
      <c r="I17" s="14">
        <f t="shared" ref="I17" si="0">DATEDIF(G17,H17,"d")</f>
        <v>7068</v>
      </c>
      <c r="J17" s="15">
        <f>I17*0.5</f>
        <v>3534</v>
      </c>
      <c r="K17" s="15">
        <v>771</v>
      </c>
      <c r="L17" s="17">
        <f>K17*0.821</f>
        <v>632.99099999999999</v>
      </c>
      <c r="M17" s="15"/>
      <c r="N17" s="15"/>
      <c r="O17" s="15"/>
      <c r="P17" s="15"/>
      <c r="Q17" s="17">
        <f t="shared" ref="Q17" si="1">L17+N17+P17</f>
        <v>632.99099999999999</v>
      </c>
      <c r="R17" s="15" t="s">
        <v>29</v>
      </c>
      <c r="S17" s="15">
        <v>350</v>
      </c>
      <c r="T17" s="15" t="s">
        <v>2</v>
      </c>
      <c r="U17" s="15"/>
      <c r="V17" s="15"/>
      <c r="W17" s="15" t="s">
        <v>60</v>
      </c>
      <c r="X17" s="15">
        <v>200</v>
      </c>
      <c r="Y17" s="15"/>
      <c r="Z17" s="15"/>
      <c r="AA17" s="15"/>
      <c r="AB17" s="15"/>
      <c r="AC17" s="15"/>
      <c r="AD17" s="17">
        <f>N17+J17+L17+P17+S17+V17+X17+Z17+AA17-AC17</f>
        <v>4716.991</v>
      </c>
    </row>
    <row r="22" spans="1:30" x14ac:dyDescent="0.3">
      <c r="G22" s="1"/>
      <c r="H22" s="1"/>
      <c r="I22" s="1"/>
    </row>
  </sheetData>
  <sortState ref="A12:AK15">
    <sortCondition descending="1" ref="AD12:AD15"/>
  </sortState>
  <pageMargins left="0.52" right="0.16" top="0.61" bottom="0.75" header="0.56999999999999995" footer="0.3"/>
  <pageSetup paperSize="8" scale="54" fitToHeight="141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CBO</vt:lpstr>
      <vt:lpstr>CBO!Print_Area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2023-09-22T06:54:18Z</dcterms:modified>
</cp:coreProperties>
</file>