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URUNEGALA" sheetId="1" r:id="rId1"/>
  </sheets>
  <definedNames>
    <definedName name="_xlnm.Print_Area" localSheetId="0">KURUNEGALA!$A$1:$AD$33</definedName>
  </definedNames>
  <calcPr calcId="144525"/>
</workbook>
</file>

<file path=xl/calcChain.xml><?xml version="1.0" encoding="utf-8"?>
<calcChain xmlns="http://schemas.openxmlformats.org/spreadsheetml/2006/main">
  <c r="L25" i="1" l="1"/>
  <c r="AD25" i="1" s="1"/>
  <c r="I25" i="1"/>
  <c r="L13" i="1"/>
  <c r="AD13" i="1" s="1"/>
  <c r="I13" i="1"/>
  <c r="L29" i="1"/>
  <c r="Q29" i="1" s="1"/>
  <c r="I29" i="1"/>
  <c r="J29" i="1" s="1"/>
  <c r="L5" i="1"/>
  <c r="Q5" i="1" s="1"/>
  <c r="I5" i="1"/>
  <c r="J5" i="1" s="1"/>
  <c r="I7" i="1"/>
  <c r="J7" i="1" s="1"/>
  <c r="AD7" i="1" s="1"/>
  <c r="L7" i="1"/>
  <c r="Q7" i="1" s="1"/>
  <c r="AD5" i="1" l="1"/>
  <c r="AD29" i="1"/>
  <c r="Q25" i="1"/>
  <c r="Q13" i="1"/>
  <c r="I9" i="1"/>
  <c r="J9" i="1" s="1"/>
  <c r="AD9" i="1" s="1"/>
  <c r="L24" i="1" l="1"/>
  <c r="Q24" i="1" s="1"/>
  <c r="L19" i="1"/>
  <c r="Q19" i="1" s="1"/>
  <c r="L11" i="1"/>
  <c r="Q11" i="1" s="1"/>
  <c r="L32" i="1"/>
  <c r="Q32" i="1" s="1"/>
  <c r="I32" i="1"/>
  <c r="J32" i="1" s="1"/>
  <c r="AD32" i="1" s="1"/>
  <c r="I19" i="1"/>
  <c r="J19" i="1" s="1"/>
  <c r="AD19" i="1" s="1"/>
  <c r="L14" i="1"/>
  <c r="Q14" i="1" s="1"/>
  <c r="I14" i="1"/>
  <c r="J14" i="1" s="1"/>
  <c r="I10" i="1"/>
  <c r="I11" i="1"/>
  <c r="I16" i="1"/>
  <c r="I18" i="1"/>
  <c r="I22" i="1"/>
  <c r="I20" i="1"/>
  <c r="I21" i="1"/>
  <c r="I24" i="1"/>
  <c r="I27" i="1"/>
  <c r="I26" i="1"/>
  <c r="I30" i="1"/>
  <c r="I33" i="1"/>
  <c r="I6" i="1"/>
  <c r="J6" i="1" s="1"/>
  <c r="AD14" i="1" l="1"/>
  <c r="J11" i="1"/>
  <c r="AD11" i="1" s="1"/>
  <c r="J10" i="1"/>
  <c r="AD10" i="1" s="1"/>
  <c r="L33" i="1" l="1"/>
  <c r="Q33" i="1" s="1"/>
  <c r="J33" i="1"/>
  <c r="AD33" i="1" s="1"/>
  <c r="L30" i="1"/>
  <c r="Q30" i="1" s="1"/>
  <c r="J30" i="1"/>
  <c r="L26" i="1"/>
  <c r="Q26" i="1" s="1"/>
  <c r="J26" i="1"/>
  <c r="AD26" i="1" s="1"/>
  <c r="L27" i="1"/>
  <c r="Q27" i="1" s="1"/>
  <c r="J27" i="1"/>
  <c r="J24" i="1"/>
  <c r="AD24" i="1" s="1"/>
  <c r="J21" i="1"/>
  <c r="AD21" i="1" s="1"/>
  <c r="L20" i="1"/>
  <c r="Q20" i="1" s="1"/>
  <c r="J20" i="1"/>
  <c r="L22" i="1"/>
  <c r="Q22" i="1" s="1"/>
  <c r="J22" i="1"/>
  <c r="AD22" i="1" s="1"/>
  <c r="L18" i="1"/>
  <c r="Q18" i="1" s="1"/>
  <c r="J18" i="1"/>
  <c r="J16" i="1"/>
  <c r="AD16" i="1" s="1"/>
  <c r="L6" i="1"/>
  <c r="AD6" i="1" s="1"/>
  <c r="AD18" i="1" l="1"/>
  <c r="AD20" i="1"/>
  <c r="AD27" i="1"/>
  <c r="AD30" i="1"/>
  <c r="Q6" i="1"/>
</calcChain>
</file>

<file path=xl/sharedStrings.xml><?xml version="1.0" encoding="utf-8"?>
<sst xmlns="http://schemas.openxmlformats.org/spreadsheetml/2006/main" count="201" uniqueCount="117">
  <si>
    <t>ඇමුණුම "අ"</t>
  </si>
  <si>
    <t>SER</t>
  </si>
  <si>
    <t>REGT NO</t>
  </si>
  <si>
    <t>RANK</t>
  </si>
  <si>
    <t>NAME</t>
  </si>
  <si>
    <t>REGT</t>
  </si>
  <si>
    <t>UNIT</t>
  </si>
  <si>
    <t>DATE OF ENLIST
YYYY/MM/DD
FROM
P&amp;R</t>
  </si>
  <si>
    <t>DATE OF MARKS CONSIDERED YYYY/MM/DD</t>
  </si>
  <si>
    <t>SERVICE (NO OF DAYS)</t>
  </si>
  <si>
    <t>MARKS (0.5 PER DAY)</t>
  </si>
  <si>
    <t xml:space="preserve">DAYS IN OP
AREA </t>
  </si>
  <si>
    <t>MARKS (0.821 PER DAY)</t>
  </si>
  <si>
    <t>DISABLED % FROM DAMS (Max 4500) NOT FOR MBO</t>
  </si>
  <si>
    <t xml:space="preserve">TOTAL MARKS FOR OPS &amp; DISABILITY </t>
  </si>
  <si>
    <t>MARKS</t>
  </si>
  <si>
    <t>STATUS
KIA/MIA/
MBO/
SER</t>
  </si>
  <si>
    <t>DISABLED % FROM DAMS    (Max 1000)</t>
  </si>
  <si>
    <t>MARKS (% x 10)</t>
  </si>
  <si>
    <t>MEDAL DETAILS 
FROM DTE OF PA</t>
  </si>
  <si>
    <t>SPORTS QULIFICATIONS</t>
  </si>
  <si>
    <t xml:space="preserve">MARKS FOR SPOUSE </t>
  </si>
  <si>
    <t xml:space="preserve">AWOL (No Of Days from P&amp;R) </t>
  </si>
  <si>
    <t>REDULED</t>
  </si>
  <si>
    <t xml:space="preserve">FINAL MARKS </t>
  </si>
  <si>
    <t>MAJ</t>
  </si>
  <si>
    <t>DEFENCE SERVICES COLLAGE - KURUNEGALA 2024 (GRADE 02)</t>
  </si>
  <si>
    <t>O/67311</t>
  </si>
  <si>
    <t>KVP THILAKARATHNA</t>
  </si>
  <si>
    <t>MIC</t>
  </si>
  <si>
    <t>DEFENCE SERVICES COLLAGE - KURUNEGALA 2024 (GRADE 03)</t>
  </si>
  <si>
    <t>S/776538</t>
  </si>
  <si>
    <t>WO II</t>
  </si>
  <si>
    <t>RMKB RANASINGHA</t>
  </si>
  <si>
    <t>7 MIC</t>
  </si>
  <si>
    <t>WO I</t>
  </si>
  <si>
    <t xml:space="preserve">USP </t>
  </si>
  <si>
    <t>DEFENCE SERVICES COLLAGE - KURUNEGALA 2024 (GRADE 05)</t>
  </si>
  <si>
    <t>S/776941</t>
  </si>
  <si>
    <t>L/CPL</t>
  </si>
  <si>
    <t>KARUNARATHNA PA</t>
  </si>
  <si>
    <t>8 MIC</t>
  </si>
  <si>
    <t>DEFENCE SERVICES COLLAGE - KURUNEGALA 2024 (GRADE 07)</t>
  </si>
  <si>
    <t>O/5493</t>
  </si>
  <si>
    <t>WCDD KUMARA</t>
  </si>
  <si>
    <t>SLNG</t>
  </si>
  <si>
    <t>9 SLNG</t>
  </si>
  <si>
    <t>S/376252</t>
  </si>
  <si>
    <t>WIJESOORIYA WAP</t>
  </si>
  <si>
    <t xml:space="preserve">SR </t>
  </si>
  <si>
    <t>7 SR</t>
  </si>
  <si>
    <t>S/702551</t>
  </si>
  <si>
    <t>CPL</t>
  </si>
  <si>
    <t>RATHNAYAKA DMJK</t>
  </si>
  <si>
    <t>SLAGSC</t>
  </si>
  <si>
    <t>1SLAGSC</t>
  </si>
  <si>
    <t>S/18Q01442</t>
  </si>
  <si>
    <t>WIJESOORIYA WHNI</t>
  </si>
  <si>
    <t>18 SLNG</t>
  </si>
  <si>
    <t>DEFENCE SERVICES COLLAGE - KURUNEGALA 2024 (GRADE 08)</t>
  </si>
  <si>
    <t>O/65608</t>
  </si>
  <si>
    <t>SHCA HEWAGE</t>
  </si>
  <si>
    <t>GR</t>
  </si>
  <si>
    <t>9 GR</t>
  </si>
  <si>
    <t>RWP - 1 RSP - 2</t>
  </si>
  <si>
    <t>S/243068</t>
  </si>
  <si>
    <t>PRIYASHANTHA KGA</t>
  </si>
  <si>
    <t>SLE</t>
  </si>
  <si>
    <t>14 SLE</t>
  </si>
  <si>
    <t>S/515695</t>
  </si>
  <si>
    <t>DUNUSINGHA DMCP</t>
  </si>
  <si>
    <t>VIR</t>
  </si>
  <si>
    <t>5 VIR</t>
  </si>
  <si>
    <t>RSP - 1 DP - 1</t>
  </si>
  <si>
    <t>DEFENCE SERVICES COLLAGE - KURUNEGALA 2024 (GRADE 09)</t>
  </si>
  <si>
    <t>S/330357</t>
  </si>
  <si>
    <t>SGT</t>
  </si>
  <si>
    <t>SRIYANANDA LMS</t>
  </si>
  <si>
    <t>SLLI</t>
  </si>
  <si>
    <t>1SLLI</t>
  </si>
  <si>
    <t>MBO</t>
  </si>
  <si>
    <t>DEFENCE SERVICES COLLAGE - KURUNEGALA 2024 (GRADE 10)</t>
  </si>
  <si>
    <t>S/366914</t>
  </si>
  <si>
    <t>SANJEEWA MK</t>
  </si>
  <si>
    <t>12 SR</t>
  </si>
  <si>
    <t>S/SGT</t>
  </si>
  <si>
    <t>SLSC</t>
  </si>
  <si>
    <t>යුද්ධ හමුදා සාමාජිකයින්ගේ දරුවන් ආරක්‍ෂක සේවා විද්‍යාලය කුරුණැගල හි වෙනත් ශ්‍රේණි වෙත ඇතුලත් කිරීමට අදාල ප්‍රමුඛතා ලේඛනය - 2024</t>
  </si>
  <si>
    <t>S/107377</t>
  </si>
  <si>
    <t>EKANAYAKA DMJPK</t>
  </si>
  <si>
    <t>SLAC</t>
  </si>
  <si>
    <t>5 SLAC</t>
  </si>
  <si>
    <t>DEFENCE SERVICES COLLAGE - KURUNEGALA 2024 (GRADE 04)</t>
  </si>
  <si>
    <t>S/Q111301</t>
  </si>
  <si>
    <t>JAYATHILAKA EANR</t>
  </si>
  <si>
    <t>WO 1</t>
  </si>
  <si>
    <t>LT/ COL</t>
  </si>
  <si>
    <t>LT /COL</t>
  </si>
  <si>
    <t>S/2C00506</t>
  </si>
  <si>
    <t>WO 11</t>
  </si>
  <si>
    <t xml:space="preserve">UDAYAKANTHA RDA </t>
  </si>
  <si>
    <t>2(V)SLSC</t>
  </si>
  <si>
    <t>WO11</t>
  </si>
  <si>
    <t>S/337810</t>
  </si>
  <si>
    <t>RAJAPAKSHA DKNK</t>
  </si>
  <si>
    <t>7 SLLI</t>
  </si>
  <si>
    <t>S/515586</t>
  </si>
  <si>
    <t>C/SGT</t>
  </si>
  <si>
    <t>WICKRAMATHILAKA RPKA</t>
  </si>
  <si>
    <t>6 VIR</t>
  </si>
  <si>
    <t>DAYS IN OP AREA (UN MSN) (M)</t>
  </si>
  <si>
    <t xml:space="preserve">RSP 1, USP 1 </t>
  </si>
  <si>
    <t>MARKS (%x45)</t>
  </si>
  <si>
    <t>MKS (0.2 PER DAY)  (N)</t>
  </si>
  <si>
    <t>RWP - 1            RSP - 1</t>
  </si>
  <si>
    <t>MIR</t>
  </si>
  <si>
    <t>4 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</si>
</sst>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  <xf numFmtId="14" fontId="6" fillId="0" borderId="0" xfId="0" applyNumberFormat="1" applyFont="1" applyFill="1"/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7" fillId="0" borderId="0" xfId="0" applyFont="1" applyFill="1"/>
  </cellXfs>
  <cellStyles count="2">
    <cellStyle name="Normal" xfId="0" builtinId="0"/>
    <cellStyle name="Normal 2 2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4731" cy="436786"/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0" y="3867150"/>
          <a:ext cx="184731" cy="43678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  <a:p>
          <a:endParaRPr lang="en-US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436786"/>
    <xdr:sp macro="" textlink="">
      <xdr:nvSpPr>
        <xdr:cNvPr id="4" name="TextBox 3">
          <a:extLst>
            <a:ext uri="{FF2B5EF4-FFF2-40B4-BE49-F238E27FC236}"/>
          </a:extLst>
        </xdr:cNvPr>
        <xdr:cNvSpPr txBox="1"/>
      </xdr:nvSpPr>
      <xdr:spPr>
        <a:xfrm>
          <a:off x="0" y="1847850"/>
          <a:ext cx="184731" cy="43678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  <a:p>
          <a:endParaRPr lang="en-US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436786"/>
    <xdr:sp macro="" textlink="">
      <xdr:nvSpPr>
        <xdr:cNvPr id="5" name="TextBox 4">
          <a:extLst>
            <a:ext uri="{FF2B5EF4-FFF2-40B4-BE49-F238E27FC236}"/>
          </a:extLst>
        </xdr:cNvPr>
        <xdr:cNvSpPr txBox="1"/>
      </xdr:nvSpPr>
      <xdr:spPr>
        <a:xfrm>
          <a:off x="0" y="1860176"/>
          <a:ext cx="184731" cy="43678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  <a:p>
          <a:endParaRPr lang="en-US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184731" cy="436786"/>
    <xdr:sp macro="" textlink="">
      <xdr:nvSpPr>
        <xdr:cNvPr id="6" name="TextBox 5">
          <a:extLst>
            <a:ext uri="{FF2B5EF4-FFF2-40B4-BE49-F238E27FC236}"/>
          </a:extLst>
        </xdr:cNvPr>
        <xdr:cNvSpPr txBox="1"/>
      </xdr:nvSpPr>
      <xdr:spPr>
        <a:xfrm>
          <a:off x="0" y="2151529"/>
          <a:ext cx="184731" cy="43678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tabSelected="1" view="pageBreakPreview" topLeftCell="T29" zoomScaleNormal="25" zoomScaleSheetLayoutView="100" workbookViewId="0">
      <selection activeCell="X36" sqref="X36"/>
    </sheetView>
  </sheetViews>
  <sheetFormatPr defaultColWidth="9.140625" defaultRowHeight="17.25" x14ac:dyDescent="0.3"/>
  <cols>
    <col min="1" max="1" width="7.7109375" style="1" customWidth="1"/>
    <col min="2" max="2" width="14.140625" style="1" bestFit="1" customWidth="1"/>
    <col min="3" max="3" width="17.28515625" style="1" bestFit="1" customWidth="1"/>
    <col min="4" max="4" width="36.85546875" style="1" customWidth="1"/>
    <col min="5" max="5" width="10.140625" style="1" bestFit="1" customWidth="1"/>
    <col min="6" max="6" width="11.42578125" style="1" bestFit="1" customWidth="1"/>
    <col min="7" max="7" width="17.28515625" style="2" customWidth="1"/>
    <col min="8" max="8" width="17.5703125" style="2" customWidth="1"/>
    <col min="9" max="9" width="15.5703125" style="1" customWidth="1"/>
    <col min="10" max="10" width="15" style="1" customWidth="1"/>
    <col min="11" max="11" width="9.85546875" style="1" customWidth="1"/>
    <col min="12" max="12" width="11.5703125" style="1" bestFit="1" customWidth="1"/>
    <col min="13" max="13" width="13.85546875" style="1" customWidth="1"/>
    <col min="14" max="14" width="7.7109375" style="1" bestFit="1" customWidth="1"/>
    <col min="15" max="15" width="14.5703125" style="1" customWidth="1"/>
    <col min="16" max="16" width="10.28515625" style="1" customWidth="1"/>
    <col min="17" max="17" width="18.5703125" style="1" customWidth="1"/>
    <col min="18" max="18" width="10.5703125" style="1" bestFit="1" customWidth="1"/>
    <col min="19" max="19" width="10.28515625" style="1" bestFit="1" customWidth="1"/>
    <col min="20" max="20" width="11.5703125" style="1" customWidth="1"/>
    <col min="21" max="21" width="13.42578125" style="1" customWidth="1"/>
    <col min="22" max="22" width="10.7109375" style="1" customWidth="1"/>
    <col min="23" max="23" width="16.28515625" style="1" customWidth="1"/>
    <col min="24" max="24" width="10" style="1" customWidth="1"/>
    <col min="25" max="25" width="12.85546875" style="1" customWidth="1"/>
    <col min="26" max="26" width="10.28515625" style="1" bestFit="1" customWidth="1"/>
    <col min="27" max="27" width="12.85546875" style="1" bestFit="1" customWidth="1"/>
    <col min="28" max="28" width="10.42578125" style="1" customWidth="1"/>
    <col min="29" max="30" width="12.85546875" style="1" bestFit="1" customWidth="1"/>
    <col min="31" max="16384" width="9.140625" style="1"/>
  </cols>
  <sheetData>
    <row r="1" spans="1:30" s="17" customFormat="1" ht="23.25" x14ac:dyDescent="0.35">
      <c r="A1" s="16" t="s">
        <v>87</v>
      </c>
      <c r="G1" s="18"/>
      <c r="H1" s="18"/>
      <c r="AB1" s="21" t="s">
        <v>0</v>
      </c>
    </row>
    <row r="3" spans="1:30" s="5" customFormat="1" ht="111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110</v>
      </c>
      <c r="N3" s="3" t="s">
        <v>113</v>
      </c>
      <c r="O3" s="3" t="s">
        <v>13</v>
      </c>
      <c r="P3" s="3" t="s">
        <v>112</v>
      </c>
      <c r="Q3" s="3" t="s">
        <v>14</v>
      </c>
      <c r="R3" s="3" t="s">
        <v>3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15</v>
      </c>
      <c r="Y3" s="3" t="s">
        <v>20</v>
      </c>
      <c r="Z3" s="3" t="s">
        <v>15</v>
      </c>
      <c r="AA3" s="3" t="s">
        <v>21</v>
      </c>
      <c r="AB3" s="3" t="s">
        <v>22</v>
      </c>
      <c r="AC3" s="3" t="s">
        <v>23</v>
      </c>
      <c r="AD3" s="3" t="s">
        <v>24</v>
      </c>
    </row>
    <row r="4" spans="1:30" s="14" customFormat="1" ht="30" customHeight="1" x14ac:dyDescent="0.25">
      <c r="A4" s="19" t="s">
        <v>26</v>
      </c>
      <c r="B4" s="11"/>
      <c r="C4" s="11"/>
      <c r="D4" s="11"/>
      <c r="E4" s="11"/>
      <c r="F4" s="11"/>
      <c r="G4" s="12"/>
      <c r="H4" s="12"/>
      <c r="I4" s="7"/>
      <c r="J4" s="11"/>
      <c r="K4" s="11"/>
      <c r="L4" s="13"/>
      <c r="M4" s="11"/>
      <c r="N4" s="11"/>
      <c r="O4" s="11"/>
      <c r="P4" s="11"/>
      <c r="Q4" s="13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3"/>
    </row>
    <row r="5" spans="1:30" s="10" customFormat="1" ht="30" customHeight="1" x14ac:dyDescent="0.25">
      <c r="A5" s="6">
        <v>1</v>
      </c>
      <c r="B5" s="7" t="s">
        <v>106</v>
      </c>
      <c r="C5" s="7" t="s">
        <v>107</v>
      </c>
      <c r="D5" s="7" t="s">
        <v>108</v>
      </c>
      <c r="E5" s="7" t="s">
        <v>71</v>
      </c>
      <c r="F5" s="7" t="s">
        <v>109</v>
      </c>
      <c r="G5" s="8">
        <v>37875</v>
      </c>
      <c r="H5" s="8">
        <v>44957</v>
      </c>
      <c r="I5" s="7">
        <f>DATEDIF(G5,H5,"d")</f>
        <v>7082</v>
      </c>
      <c r="J5" s="7">
        <f>I5*0.5</f>
        <v>3541</v>
      </c>
      <c r="K5" s="7">
        <v>1827</v>
      </c>
      <c r="L5" s="9">
        <f>K5*0.821</f>
        <v>1499.9669999999999</v>
      </c>
      <c r="M5" s="7"/>
      <c r="N5" s="7"/>
      <c r="O5" s="7"/>
      <c r="P5" s="7"/>
      <c r="Q5" s="9">
        <f>L5+N5+P5</f>
        <v>1499.9669999999999</v>
      </c>
      <c r="R5" s="7" t="s">
        <v>85</v>
      </c>
      <c r="S5" s="7">
        <v>300</v>
      </c>
      <c r="T5" s="7" t="s">
        <v>1</v>
      </c>
      <c r="U5" s="7"/>
      <c r="V5" s="7"/>
      <c r="W5" s="7" t="s">
        <v>111</v>
      </c>
      <c r="X5" s="7">
        <v>600</v>
      </c>
      <c r="Y5" s="7"/>
      <c r="Z5" s="7"/>
      <c r="AA5" s="7"/>
      <c r="AB5" s="7"/>
      <c r="AC5" s="7"/>
      <c r="AD5" s="9">
        <f>N5+J5+L5+P5+S5+V5+X5+Z5+AA5-AC5</f>
        <v>5940.9669999999996</v>
      </c>
    </row>
    <row r="6" spans="1:30" s="10" customFormat="1" ht="30" customHeight="1" x14ac:dyDescent="0.25">
      <c r="A6" s="6">
        <v>2</v>
      </c>
      <c r="B6" s="7" t="s">
        <v>27</v>
      </c>
      <c r="C6" s="7" t="s">
        <v>25</v>
      </c>
      <c r="D6" s="7" t="s">
        <v>28</v>
      </c>
      <c r="E6" s="7" t="s">
        <v>115</v>
      </c>
      <c r="F6" s="7" t="s">
        <v>116</v>
      </c>
      <c r="G6" s="8">
        <v>38733</v>
      </c>
      <c r="H6" s="8">
        <v>44957</v>
      </c>
      <c r="I6" s="7">
        <f>DATEDIF(G6,H6,"d")</f>
        <v>6224</v>
      </c>
      <c r="J6" s="7">
        <f>I6*0.5</f>
        <v>3112</v>
      </c>
      <c r="K6" s="7">
        <v>107</v>
      </c>
      <c r="L6" s="9">
        <f>K6*0.821</f>
        <v>87.846999999999994</v>
      </c>
      <c r="M6" s="7"/>
      <c r="N6" s="7"/>
      <c r="O6" s="7"/>
      <c r="P6" s="7"/>
      <c r="Q6" s="9">
        <f>L6+N6+P6</f>
        <v>87.846999999999994</v>
      </c>
      <c r="R6" s="7" t="s">
        <v>25</v>
      </c>
      <c r="S6" s="7">
        <v>600</v>
      </c>
      <c r="T6" s="7" t="s">
        <v>1</v>
      </c>
      <c r="U6" s="7"/>
      <c r="V6" s="7"/>
      <c r="W6" s="7"/>
      <c r="X6" s="7"/>
      <c r="Y6" s="7"/>
      <c r="Z6" s="7"/>
      <c r="AA6" s="7"/>
      <c r="AB6" s="7"/>
      <c r="AC6" s="7"/>
      <c r="AD6" s="9">
        <f>N6+J6+L6+P6+S6+V6+X6+Z6+AA6-AC6</f>
        <v>3799.8470000000002</v>
      </c>
    </row>
    <row r="7" spans="1:30" s="10" customFormat="1" ht="30" customHeight="1" x14ac:dyDescent="0.25">
      <c r="A7" s="6">
        <v>3</v>
      </c>
      <c r="B7" s="7" t="s">
        <v>27</v>
      </c>
      <c r="C7" s="7" t="s">
        <v>25</v>
      </c>
      <c r="D7" s="7" t="s">
        <v>28</v>
      </c>
      <c r="E7" s="7" t="s">
        <v>115</v>
      </c>
      <c r="F7" s="7" t="s">
        <v>116</v>
      </c>
      <c r="G7" s="8">
        <v>38733</v>
      </c>
      <c r="H7" s="8">
        <v>44957</v>
      </c>
      <c r="I7" s="7">
        <f>DATEDIF(G7,H7,"d")</f>
        <v>6224</v>
      </c>
      <c r="J7" s="7">
        <f>I7*0.5</f>
        <v>3112</v>
      </c>
      <c r="K7" s="7">
        <v>107</v>
      </c>
      <c r="L7" s="9">
        <f>K7*0.821</f>
        <v>87.846999999999994</v>
      </c>
      <c r="M7" s="7"/>
      <c r="N7" s="7"/>
      <c r="O7" s="7"/>
      <c r="P7" s="7"/>
      <c r="Q7" s="9">
        <f>L7+N7+P7</f>
        <v>87.846999999999994</v>
      </c>
      <c r="R7" s="7" t="s">
        <v>25</v>
      </c>
      <c r="S7" s="7">
        <v>600</v>
      </c>
      <c r="T7" s="7" t="s">
        <v>1</v>
      </c>
      <c r="U7" s="7"/>
      <c r="V7" s="7"/>
      <c r="W7" s="7"/>
      <c r="X7" s="7"/>
      <c r="Y7" s="7"/>
      <c r="Z7" s="7"/>
      <c r="AA7" s="7"/>
      <c r="AB7" s="7"/>
      <c r="AC7" s="7"/>
      <c r="AD7" s="9">
        <f>N7+J7+L7+P7+S7+V7+X7+Z7+AA7-AC7</f>
        <v>3799.8470000000002</v>
      </c>
    </row>
    <row r="8" spans="1:30" s="14" customFormat="1" ht="30" customHeight="1" x14ac:dyDescent="0.25">
      <c r="A8" s="19" t="s">
        <v>30</v>
      </c>
      <c r="B8" s="11"/>
      <c r="C8" s="11"/>
      <c r="D8" s="11"/>
      <c r="E8" s="11"/>
      <c r="F8" s="11"/>
      <c r="G8" s="12"/>
      <c r="H8" s="12"/>
      <c r="I8" s="7"/>
      <c r="J8" s="11"/>
      <c r="K8" s="11"/>
      <c r="L8" s="13"/>
      <c r="M8" s="11"/>
      <c r="N8" s="11"/>
      <c r="O8" s="11"/>
      <c r="P8" s="11"/>
      <c r="Q8" s="13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9"/>
    </row>
    <row r="9" spans="1:30" s="10" customFormat="1" ht="30" customHeight="1" x14ac:dyDescent="0.25">
      <c r="A9" s="6">
        <v>1</v>
      </c>
      <c r="B9" s="7" t="s">
        <v>98</v>
      </c>
      <c r="C9" s="7" t="s">
        <v>99</v>
      </c>
      <c r="D9" s="7" t="s">
        <v>100</v>
      </c>
      <c r="E9" s="7" t="s">
        <v>86</v>
      </c>
      <c r="F9" s="7" t="s">
        <v>101</v>
      </c>
      <c r="G9" s="8">
        <v>37886</v>
      </c>
      <c r="H9" s="8">
        <v>44957</v>
      </c>
      <c r="I9" s="7">
        <f>DATEDIF(G9,H9,"d")</f>
        <v>7071</v>
      </c>
      <c r="J9" s="7">
        <f>I9*0.5</f>
        <v>3535.5</v>
      </c>
      <c r="K9" s="7"/>
      <c r="L9" s="9"/>
      <c r="M9" s="7"/>
      <c r="N9" s="7"/>
      <c r="O9" s="7"/>
      <c r="P9" s="7"/>
      <c r="Q9" s="9"/>
      <c r="R9" s="7" t="s">
        <v>102</v>
      </c>
      <c r="S9" s="7">
        <v>350</v>
      </c>
      <c r="T9" s="7" t="s">
        <v>1</v>
      </c>
      <c r="U9" s="7"/>
      <c r="V9" s="7"/>
      <c r="W9" s="7"/>
      <c r="X9" s="7"/>
      <c r="Y9" s="7"/>
      <c r="Z9" s="7"/>
      <c r="AA9" s="7"/>
      <c r="AB9" s="7"/>
      <c r="AC9" s="7"/>
      <c r="AD9" s="9">
        <f>N9+J9+L9+P9+S9+V9+X9+Z9+AA9-AC9</f>
        <v>3885.5</v>
      </c>
    </row>
    <row r="10" spans="1:30" s="10" customFormat="1" ht="30" customHeight="1" x14ac:dyDescent="0.25">
      <c r="A10" s="6">
        <v>2</v>
      </c>
      <c r="B10" s="7" t="s">
        <v>31</v>
      </c>
      <c r="C10" s="7" t="s">
        <v>95</v>
      </c>
      <c r="D10" s="7" t="s">
        <v>33</v>
      </c>
      <c r="E10" s="7" t="s">
        <v>29</v>
      </c>
      <c r="F10" s="7" t="s">
        <v>34</v>
      </c>
      <c r="G10" s="8">
        <v>38503</v>
      </c>
      <c r="H10" s="8">
        <v>44957</v>
      </c>
      <c r="I10" s="7">
        <f>DATEDIF(G10,H10,"d")</f>
        <v>6454</v>
      </c>
      <c r="J10" s="7">
        <f>I10*0.5</f>
        <v>3227</v>
      </c>
      <c r="K10" s="7"/>
      <c r="L10" s="9"/>
      <c r="M10" s="7"/>
      <c r="N10" s="7"/>
      <c r="O10" s="7"/>
      <c r="P10" s="7"/>
      <c r="Q10" s="9"/>
      <c r="R10" s="7" t="s">
        <v>35</v>
      </c>
      <c r="S10" s="7">
        <v>400</v>
      </c>
      <c r="T10" s="7" t="s">
        <v>1</v>
      </c>
      <c r="U10" s="7"/>
      <c r="V10" s="7"/>
      <c r="W10" s="7" t="s">
        <v>36</v>
      </c>
      <c r="X10" s="7">
        <v>200</v>
      </c>
      <c r="Y10" s="7"/>
      <c r="Z10" s="7"/>
      <c r="AA10" s="7"/>
      <c r="AB10" s="7"/>
      <c r="AC10" s="7"/>
      <c r="AD10" s="9">
        <f>N10+J10+L10+P10+S10+V10+X10+Z10+AA10-AC10</f>
        <v>3827</v>
      </c>
    </row>
    <row r="11" spans="1:30" s="10" customFormat="1" ht="30" customHeight="1" x14ac:dyDescent="0.25">
      <c r="A11" s="6">
        <v>3</v>
      </c>
      <c r="B11" s="7" t="s">
        <v>88</v>
      </c>
      <c r="C11" s="7" t="s">
        <v>39</v>
      </c>
      <c r="D11" s="7" t="s">
        <v>89</v>
      </c>
      <c r="E11" s="7" t="s">
        <v>90</v>
      </c>
      <c r="F11" s="7" t="s">
        <v>91</v>
      </c>
      <c r="G11" s="8">
        <v>38776</v>
      </c>
      <c r="H11" s="8">
        <v>44957</v>
      </c>
      <c r="I11" s="7">
        <f>DATEDIF(G11,H11,"d")</f>
        <v>6181</v>
      </c>
      <c r="J11" s="7">
        <f>I11*0.5</f>
        <v>3090.5</v>
      </c>
      <c r="K11" s="7">
        <v>823</v>
      </c>
      <c r="L11" s="9">
        <f>K11*0.821</f>
        <v>675.68299999999999</v>
      </c>
      <c r="M11" s="7"/>
      <c r="N11" s="7"/>
      <c r="O11" s="7"/>
      <c r="P11" s="7"/>
      <c r="Q11" s="9">
        <f>L11+N11+P11</f>
        <v>675.68299999999999</v>
      </c>
      <c r="R11" s="7" t="s">
        <v>39</v>
      </c>
      <c r="S11" s="7">
        <v>150</v>
      </c>
      <c r="T11" s="7" t="s">
        <v>1</v>
      </c>
      <c r="U11" s="7"/>
      <c r="V11" s="7"/>
      <c r="W11" s="7"/>
      <c r="X11" s="7"/>
      <c r="Y11" s="7"/>
      <c r="Z11" s="7"/>
      <c r="AA11" s="7"/>
      <c r="AB11" s="7">
        <v>34</v>
      </c>
      <c r="AC11" s="7">
        <v>200</v>
      </c>
      <c r="AD11" s="9">
        <f>N11+J11+L11+P11+S11+V11+X11+Z11+AA11-AC11</f>
        <v>3716.183</v>
      </c>
    </row>
    <row r="12" spans="1:30" s="14" customFormat="1" ht="30" customHeight="1" x14ac:dyDescent="0.25">
      <c r="A12" s="19" t="s">
        <v>92</v>
      </c>
      <c r="B12" s="11"/>
      <c r="C12" s="11"/>
      <c r="D12" s="11"/>
      <c r="E12" s="11"/>
      <c r="F12" s="11"/>
      <c r="G12" s="12"/>
      <c r="H12" s="12"/>
      <c r="I12" s="7"/>
      <c r="J12" s="11"/>
      <c r="K12" s="11"/>
      <c r="L12" s="13"/>
      <c r="M12" s="11"/>
      <c r="N12" s="11"/>
      <c r="O12" s="11"/>
      <c r="P12" s="11"/>
      <c r="Q12" s="13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9"/>
    </row>
    <row r="13" spans="1:30" s="10" customFormat="1" ht="35.25" customHeight="1" x14ac:dyDescent="0.25">
      <c r="A13" s="6">
        <v>1</v>
      </c>
      <c r="B13" s="7" t="s">
        <v>103</v>
      </c>
      <c r="C13" s="7" t="s">
        <v>85</v>
      </c>
      <c r="D13" s="7" t="s">
        <v>104</v>
      </c>
      <c r="E13" s="7" t="s">
        <v>78</v>
      </c>
      <c r="F13" s="7" t="s">
        <v>105</v>
      </c>
      <c r="G13" s="8">
        <v>36098</v>
      </c>
      <c r="H13" s="8">
        <v>44957</v>
      </c>
      <c r="I13" s="7">
        <f>DATEDIF(G13,H13,"d")</f>
        <v>8859</v>
      </c>
      <c r="J13" s="7">
        <v>4015</v>
      </c>
      <c r="K13" s="7">
        <v>2604</v>
      </c>
      <c r="L13" s="9">
        <f>K13*0.821</f>
        <v>2137.884</v>
      </c>
      <c r="M13" s="7"/>
      <c r="N13" s="7"/>
      <c r="O13" s="7"/>
      <c r="P13" s="7"/>
      <c r="Q13" s="9">
        <f>L13+N13+P13</f>
        <v>2137.884</v>
      </c>
      <c r="R13" s="7" t="s">
        <v>85</v>
      </c>
      <c r="S13" s="7">
        <v>300</v>
      </c>
      <c r="T13" s="7" t="s">
        <v>1</v>
      </c>
      <c r="U13" s="7"/>
      <c r="V13" s="7"/>
      <c r="W13" s="15" t="s">
        <v>114</v>
      </c>
      <c r="X13" s="7">
        <v>1100</v>
      </c>
      <c r="Y13" s="7"/>
      <c r="Z13" s="7"/>
      <c r="AA13" s="7"/>
      <c r="AB13" s="7">
        <v>1143</v>
      </c>
      <c r="AC13" s="7">
        <v>1412</v>
      </c>
      <c r="AD13" s="9">
        <f>N13+J13+L13+P13+S13+V13+X13+Z13+AA13-AC13</f>
        <v>6140.884</v>
      </c>
    </row>
    <row r="14" spans="1:30" s="10" customFormat="1" ht="30" customHeight="1" x14ac:dyDescent="0.25">
      <c r="A14" s="6">
        <v>2</v>
      </c>
      <c r="B14" s="7" t="s">
        <v>93</v>
      </c>
      <c r="C14" s="7" t="s">
        <v>85</v>
      </c>
      <c r="D14" s="7" t="s">
        <v>94</v>
      </c>
      <c r="E14" s="7" t="s">
        <v>45</v>
      </c>
      <c r="F14" s="7" t="s">
        <v>46</v>
      </c>
      <c r="G14" s="8">
        <v>37885</v>
      </c>
      <c r="H14" s="8">
        <v>44957</v>
      </c>
      <c r="I14" s="7">
        <f>DATEDIF(G14,H14,"d")</f>
        <v>7072</v>
      </c>
      <c r="J14" s="7">
        <f>I14*0.5</f>
        <v>3536</v>
      </c>
      <c r="K14" s="7">
        <v>2132</v>
      </c>
      <c r="L14" s="9">
        <f>K14*0.821</f>
        <v>1750.3719999999998</v>
      </c>
      <c r="M14" s="7"/>
      <c r="N14" s="7"/>
      <c r="O14" s="7"/>
      <c r="P14" s="7"/>
      <c r="Q14" s="9">
        <f>L14+N14+P14</f>
        <v>1750.3719999999998</v>
      </c>
      <c r="R14" s="7" t="s">
        <v>85</v>
      </c>
      <c r="S14" s="7">
        <v>300</v>
      </c>
      <c r="T14" s="7" t="s">
        <v>1</v>
      </c>
      <c r="U14" s="7"/>
      <c r="V14" s="7"/>
      <c r="W14" s="7"/>
      <c r="X14" s="7"/>
      <c r="Y14" s="7"/>
      <c r="Z14" s="7"/>
      <c r="AA14" s="7"/>
      <c r="AB14" s="7"/>
      <c r="AC14" s="7"/>
      <c r="AD14" s="9">
        <f>N14+J14+L14+P14+S14+V14+X14+Z14+AA14-AC14</f>
        <v>5586.3719999999994</v>
      </c>
    </row>
    <row r="15" spans="1:30" s="14" customFormat="1" ht="30" customHeight="1" x14ac:dyDescent="0.25">
      <c r="A15" s="19" t="s">
        <v>37</v>
      </c>
      <c r="B15" s="11"/>
      <c r="C15" s="11"/>
      <c r="D15" s="11"/>
      <c r="E15" s="11"/>
      <c r="F15" s="11"/>
      <c r="G15" s="12"/>
      <c r="H15" s="12"/>
      <c r="I15" s="7"/>
      <c r="J15" s="11"/>
      <c r="K15" s="11"/>
      <c r="L15" s="13"/>
      <c r="M15" s="11"/>
      <c r="N15" s="11"/>
      <c r="O15" s="11"/>
      <c r="P15" s="11"/>
      <c r="Q15" s="13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9"/>
    </row>
    <row r="16" spans="1:30" s="10" customFormat="1" ht="30" customHeight="1" x14ac:dyDescent="0.25">
      <c r="A16" s="6">
        <v>1</v>
      </c>
      <c r="B16" s="7" t="s">
        <v>38</v>
      </c>
      <c r="C16" s="7" t="s">
        <v>39</v>
      </c>
      <c r="D16" s="7" t="s">
        <v>40</v>
      </c>
      <c r="E16" s="7" t="s">
        <v>29</v>
      </c>
      <c r="F16" s="7" t="s">
        <v>41</v>
      </c>
      <c r="G16" s="8">
        <v>40108</v>
      </c>
      <c r="H16" s="8">
        <v>44957</v>
      </c>
      <c r="I16" s="7">
        <f t="shared" ref="I16" si="0">DATEDIF(G16,H16,"d")</f>
        <v>4849</v>
      </c>
      <c r="J16" s="7">
        <f>I16*0.5</f>
        <v>2424.5</v>
      </c>
      <c r="K16" s="7"/>
      <c r="L16" s="9"/>
      <c r="M16" s="7"/>
      <c r="N16" s="7"/>
      <c r="O16" s="7"/>
      <c r="P16" s="7"/>
      <c r="Q16" s="9"/>
      <c r="R16" s="7" t="s">
        <v>39</v>
      </c>
      <c r="S16" s="7">
        <v>150</v>
      </c>
      <c r="T16" s="7" t="s">
        <v>1</v>
      </c>
      <c r="U16" s="7"/>
      <c r="V16" s="7"/>
      <c r="W16" s="7"/>
      <c r="X16" s="7"/>
      <c r="Y16" s="7"/>
      <c r="Z16" s="7"/>
      <c r="AA16" s="7"/>
      <c r="AB16" s="7"/>
      <c r="AC16" s="7"/>
      <c r="AD16" s="9">
        <f>N16+J16+L16+P16+S16+V16+X16+Z16+AA16-AC16</f>
        <v>2574.5</v>
      </c>
    </row>
    <row r="17" spans="1:30" s="14" customFormat="1" ht="30" customHeight="1" x14ac:dyDescent="0.25">
      <c r="A17" s="19" t="s">
        <v>42</v>
      </c>
      <c r="B17" s="11"/>
      <c r="C17" s="11"/>
      <c r="D17" s="11"/>
      <c r="E17" s="11"/>
      <c r="F17" s="11"/>
      <c r="G17" s="12"/>
      <c r="H17" s="12"/>
      <c r="I17" s="7"/>
      <c r="J17" s="11"/>
      <c r="K17" s="11"/>
      <c r="L17" s="13"/>
      <c r="M17" s="11"/>
      <c r="N17" s="11"/>
      <c r="O17" s="11"/>
      <c r="P17" s="11"/>
      <c r="Q17" s="13"/>
      <c r="R17" s="11"/>
      <c r="S17" s="11"/>
      <c r="T17" s="11"/>
      <c r="U17" s="20"/>
      <c r="V17" s="11"/>
      <c r="W17" s="11"/>
      <c r="X17" s="11"/>
      <c r="Y17" s="11"/>
      <c r="Z17" s="11"/>
      <c r="AA17" s="11"/>
      <c r="AB17" s="11"/>
      <c r="AC17" s="11"/>
      <c r="AD17" s="9"/>
    </row>
    <row r="18" spans="1:30" s="10" customFormat="1" ht="30" customHeight="1" x14ac:dyDescent="0.25">
      <c r="A18" s="6">
        <v>1</v>
      </c>
      <c r="B18" s="7" t="s">
        <v>43</v>
      </c>
      <c r="C18" s="7" t="s">
        <v>96</v>
      </c>
      <c r="D18" s="7" t="s">
        <v>44</v>
      </c>
      <c r="E18" s="7" t="s">
        <v>45</v>
      </c>
      <c r="F18" s="7" t="s">
        <v>46</v>
      </c>
      <c r="G18" s="8">
        <v>35994</v>
      </c>
      <c r="H18" s="8">
        <v>44957</v>
      </c>
      <c r="I18" s="7">
        <f>DATEDIF(G18,H18,"d")</f>
        <v>8963</v>
      </c>
      <c r="J18" s="7">
        <f>I18*0.5</f>
        <v>4481.5</v>
      </c>
      <c r="K18" s="7">
        <v>3492</v>
      </c>
      <c r="L18" s="9">
        <f>K18*0.821</f>
        <v>2866.9319999999998</v>
      </c>
      <c r="M18" s="7"/>
      <c r="N18" s="7"/>
      <c r="O18" s="7"/>
      <c r="P18" s="7"/>
      <c r="Q18" s="9">
        <f>L18+N18+P18</f>
        <v>2866.9319999999998</v>
      </c>
      <c r="R18" s="7" t="s">
        <v>97</v>
      </c>
      <c r="S18" s="7">
        <v>650</v>
      </c>
      <c r="T18" s="7" t="s">
        <v>1</v>
      </c>
      <c r="U18" s="7"/>
      <c r="V18" s="7"/>
      <c r="W18" s="7"/>
      <c r="X18" s="7"/>
      <c r="Y18" s="7"/>
      <c r="Z18" s="7"/>
      <c r="AA18" s="7"/>
      <c r="AB18" s="7"/>
      <c r="AC18" s="7"/>
      <c r="AD18" s="9">
        <f>N18+J18+L18+P18+S18+V18+X18+Z18+AA18-AC18</f>
        <v>7998.4319999999998</v>
      </c>
    </row>
    <row r="19" spans="1:30" s="10" customFormat="1" ht="30" customHeight="1" x14ac:dyDescent="0.25">
      <c r="A19" s="6">
        <v>2</v>
      </c>
      <c r="B19" s="7" t="s">
        <v>88</v>
      </c>
      <c r="C19" s="7" t="s">
        <v>39</v>
      </c>
      <c r="D19" s="7" t="s">
        <v>89</v>
      </c>
      <c r="E19" s="7" t="s">
        <v>90</v>
      </c>
      <c r="F19" s="7" t="s">
        <v>91</v>
      </c>
      <c r="G19" s="8">
        <v>38776</v>
      </c>
      <c r="H19" s="8">
        <v>44957</v>
      </c>
      <c r="I19" s="7">
        <f>DATEDIF(G19,H19,"d")</f>
        <v>6181</v>
      </c>
      <c r="J19" s="7">
        <f>I19*0.5</f>
        <v>3090.5</v>
      </c>
      <c r="K19" s="7">
        <v>823</v>
      </c>
      <c r="L19" s="9">
        <f>K19*0.821</f>
        <v>675.68299999999999</v>
      </c>
      <c r="M19" s="7"/>
      <c r="N19" s="7"/>
      <c r="O19" s="7"/>
      <c r="P19" s="7"/>
      <c r="Q19" s="9">
        <f>L19+N19+P19</f>
        <v>675.68299999999999</v>
      </c>
      <c r="R19" s="7" t="s">
        <v>39</v>
      </c>
      <c r="S19" s="7">
        <v>150</v>
      </c>
      <c r="T19" s="7" t="s">
        <v>1</v>
      </c>
      <c r="U19" s="7"/>
      <c r="V19" s="7"/>
      <c r="W19" s="7"/>
      <c r="X19" s="7"/>
      <c r="Y19" s="7"/>
      <c r="Z19" s="7"/>
      <c r="AA19" s="7"/>
      <c r="AB19" s="7">
        <v>34</v>
      </c>
      <c r="AC19" s="7">
        <v>200</v>
      </c>
      <c r="AD19" s="9">
        <f>N19+J19+L19+P19+S19+V19+X19+Z19+AA19-AC19</f>
        <v>3716.183</v>
      </c>
    </row>
    <row r="20" spans="1:30" s="10" customFormat="1" ht="30" customHeight="1" x14ac:dyDescent="0.25">
      <c r="A20" s="6">
        <v>3</v>
      </c>
      <c r="B20" s="7" t="s">
        <v>51</v>
      </c>
      <c r="C20" s="7" t="s">
        <v>52</v>
      </c>
      <c r="D20" s="7" t="s">
        <v>53</v>
      </c>
      <c r="E20" s="7" t="s">
        <v>54</v>
      </c>
      <c r="F20" s="7" t="s">
        <v>55</v>
      </c>
      <c r="G20" s="8">
        <v>39212</v>
      </c>
      <c r="H20" s="8">
        <v>44957</v>
      </c>
      <c r="I20" s="7">
        <f>DATEDIF(G20,H20,"d")</f>
        <v>5745</v>
      </c>
      <c r="J20" s="7">
        <f>I20*0.5</f>
        <v>2872.5</v>
      </c>
      <c r="K20" s="7">
        <v>356</v>
      </c>
      <c r="L20" s="9">
        <f>K20*0.821</f>
        <v>292.27600000000001</v>
      </c>
      <c r="M20" s="7"/>
      <c r="N20" s="7"/>
      <c r="O20" s="7"/>
      <c r="P20" s="7"/>
      <c r="Q20" s="9">
        <f>L20+N20+P20</f>
        <v>292.27600000000001</v>
      </c>
      <c r="R20" s="7" t="s">
        <v>52</v>
      </c>
      <c r="S20" s="7">
        <v>200</v>
      </c>
      <c r="T20" s="7" t="s">
        <v>1</v>
      </c>
      <c r="U20" s="7"/>
      <c r="V20" s="7"/>
      <c r="W20" s="7"/>
      <c r="X20" s="7"/>
      <c r="Y20" s="7"/>
      <c r="Z20" s="7"/>
      <c r="AA20" s="7"/>
      <c r="AB20" s="7">
        <v>6</v>
      </c>
      <c r="AC20" s="7">
        <v>50</v>
      </c>
      <c r="AD20" s="9">
        <f>N20+J20+L20+P20+S20+V20+X20+Z20+AA20-AC20</f>
        <v>3314.7759999999998</v>
      </c>
    </row>
    <row r="21" spans="1:30" s="10" customFormat="1" ht="30" customHeight="1" x14ac:dyDescent="0.25">
      <c r="A21" s="6">
        <v>4</v>
      </c>
      <c r="B21" s="7" t="s">
        <v>56</v>
      </c>
      <c r="C21" s="7" t="s">
        <v>52</v>
      </c>
      <c r="D21" s="7" t="s">
        <v>57</v>
      </c>
      <c r="E21" s="7" t="s">
        <v>45</v>
      </c>
      <c r="F21" s="7" t="s">
        <v>58</v>
      </c>
      <c r="G21" s="8">
        <v>39264</v>
      </c>
      <c r="H21" s="8">
        <v>44957</v>
      </c>
      <c r="I21" s="7">
        <f>DATEDIF(G21,H21,"d")</f>
        <v>5693</v>
      </c>
      <c r="J21" s="7">
        <f>I21*0.5</f>
        <v>2846.5</v>
      </c>
      <c r="K21" s="7"/>
      <c r="L21" s="7"/>
      <c r="M21" s="7"/>
      <c r="N21" s="7"/>
      <c r="O21" s="7"/>
      <c r="P21" s="7"/>
      <c r="Q21" s="9"/>
      <c r="R21" s="7" t="s">
        <v>52</v>
      </c>
      <c r="S21" s="7">
        <v>200</v>
      </c>
      <c r="T21" s="7" t="s">
        <v>1</v>
      </c>
      <c r="U21" s="7"/>
      <c r="V21" s="7"/>
      <c r="W21" s="7"/>
      <c r="X21" s="7"/>
      <c r="Y21" s="7"/>
      <c r="Z21" s="7"/>
      <c r="AA21" s="7"/>
      <c r="AB21" s="7">
        <v>9</v>
      </c>
      <c r="AC21" s="7">
        <v>100</v>
      </c>
      <c r="AD21" s="9">
        <f>N21+J21+L21+P21+S21+V21+X21+Z21+AA21-AC21</f>
        <v>2946.5</v>
      </c>
    </row>
    <row r="22" spans="1:30" s="10" customFormat="1" ht="30" customHeight="1" x14ac:dyDescent="0.25">
      <c r="A22" s="6">
        <v>5</v>
      </c>
      <c r="B22" s="7" t="s">
        <v>47</v>
      </c>
      <c r="C22" s="7" t="s">
        <v>39</v>
      </c>
      <c r="D22" s="7" t="s">
        <v>48</v>
      </c>
      <c r="E22" s="7" t="s">
        <v>49</v>
      </c>
      <c r="F22" s="7" t="s">
        <v>50</v>
      </c>
      <c r="G22" s="8">
        <v>39938</v>
      </c>
      <c r="H22" s="8">
        <v>44957</v>
      </c>
      <c r="I22" s="7">
        <f>DATEDIF(G22,H22,"d")</f>
        <v>5019</v>
      </c>
      <c r="J22" s="7">
        <f>I22*0.5</f>
        <v>2509.5</v>
      </c>
      <c r="K22" s="7">
        <v>92</v>
      </c>
      <c r="L22" s="9">
        <f>K22*0.821</f>
        <v>75.531999999999996</v>
      </c>
      <c r="M22" s="7"/>
      <c r="N22" s="7"/>
      <c r="O22" s="7"/>
      <c r="P22" s="7"/>
      <c r="Q22" s="9">
        <f>L22+N22+P22</f>
        <v>75.531999999999996</v>
      </c>
      <c r="R22" s="7" t="s">
        <v>39</v>
      </c>
      <c r="S22" s="7">
        <v>150</v>
      </c>
      <c r="T22" s="7" t="s">
        <v>1</v>
      </c>
      <c r="U22" s="7"/>
      <c r="V22" s="7"/>
      <c r="W22" s="7"/>
      <c r="X22" s="7"/>
      <c r="Y22" s="7"/>
      <c r="Z22" s="7"/>
      <c r="AA22" s="7"/>
      <c r="AB22" s="7">
        <v>58</v>
      </c>
      <c r="AC22" s="7">
        <v>300</v>
      </c>
      <c r="AD22" s="9">
        <f>N22+J22+L22+P22+S22+V22+X22+Z22+AA22-AC22</f>
        <v>2435.0320000000002</v>
      </c>
    </row>
    <row r="23" spans="1:30" s="14" customFormat="1" ht="30" customHeight="1" x14ac:dyDescent="0.25">
      <c r="A23" s="19" t="s">
        <v>59</v>
      </c>
      <c r="B23" s="11"/>
      <c r="C23" s="11"/>
      <c r="D23" s="11"/>
      <c r="E23" s="11"/>
      <c r="F23" s="11"/>
      <c r="G23" s="12"/>
      <c r="H23" s="12"/>
      <c r="I23" s="7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9"/>
    </row>
    <row r="24" spans="1:30" s="10" customFormat="1" ht="30" customHeight="1" x14ac:dyDescent="0.25">
      <c r="A24" s="6">
        <v>1</v>
      </c>
      <c r="B24" s="7" t="s">
        <v>60</v>
      </c>
      <c r="C24" s="7" t="s">
        <v>25</v>
      </c>
      <c r="D24" s="7" t="s">
        <v>61</v>
      </c>
      <c r="E24" s="7" t="s">
        <v>62</v>
      </c>
      <c r="F24" s="7" t="s">
        <v>63</v>
      </c>
      <c r="G24" s="8">
        <v>36945</v>
      </c>
      <c r="H24" s="8">
        <v>44957</v>
      </c>
      <c r="I24" s="7">
        <f>DATEDIF(G24,H24,"d")</f>
        <v>8012</v>
      </c>
      <c r="J24" s="7">
        <f>I24*0.5</f>
        <v>4006</v>
      </c>
      <c r="K24" s="7">
        <v>1799</v>
      </c>
      <c r="L24" s="9">
        <f>K24*0.821</f>
        <v>1476.9789999999998</v>
      </c>
      <c r="M24" s="7"/>
      <c r="N24" s="7"/>
      <c r="O24" s="7"/>
      <c r="P24" s="7"/>
      <c r="Q24" s="9">
        <f>L24+N24+P24</f>
        <v>1476.9789999999998</v>
      </c>
      <c r="R24" s="7" t="s">
        <v>25</v>
      </c>
      <c r="S24" s="7">
        <v>600</v>
      </c>
      <c r="T24" s="7" t="s">
        <v>1</v>
      </c>
      <c r="U24" s="7"/>
      <c r="V24" s="7"/>
      <c r="W24" s="7" t="s">
        <v>64</v>
      </c>
      <c r="X24" s="7">
        <v>1500</v>
      </c>
      <c r="Y24" s="7"/>
      <c r="Z24" s="7"/>
      <c r="AA24" s="7"/>
      <c r="AB24" s="7">
        <v>92</v>
      </c>
      <c r="AC24" s="7">
        <v>361</v>
      </c>
      <c r="AD24" s="9">
        <f>N24+J24+L24+P24+S24+V24+X24+Z24+AA24-AC24</f>
        <v>7221.9789999999994</v>
      </c>
    </row>
    <row r="25" spans="1:30" s="10" customFormat="1" ht="30" customHeight="1" x14ac:dyDescent="0.25">
      <c r="A25" s="6">
        <v>2</v>
      </c>
      <c r="B25" s="7" t="s">
        <v>103</v>
      </c>
      <c r="C25" s="7" t="s">
        <v>85</v>
      </c>
      <c r="D25" s="7" t="s">
        <v>104</v>
      </c>
      <c r="E25" s="7" t="s">
        <v>78</v>
      </c>
      <c r="F25" s="7" t="s">
        <v>105</v>
      </c>
      <c r="G25" s="8">
        <v>36098</v>
      </c>
      <c r="H25" s="8">
        <v>44957</v>
      </c>
      <c r="I25" s="7">
        <f>DATEDIF(G25,H25,"d")</f>
        <v>8859</v>
      </c>
      <c r="J25" s="7">
        <v>4015</v>
      </c>
      <c r="K25" s="7">
        <v>2604</v>
      </c>
      <c r="L25" s="9">
        <f>K25*0.821</f>
        <v>2137.884</v>
      </c>
      <c r="M25" s="7"/>
      <c r="N25" s="7"/>
      <c r="O25" s="7"/>
      <c r="P25" s="7"/>
      <c r="Q25" s="9">
        <f>L25+N25+P25</f>
        <v>2137.884</v>
      </c>
      <c r="R25" s="7" t="s">
        <v>85</v>
      </c>
      <c r="S25" s="7">
        <v>300</v>
      </c>
      <c r="T25" s="7" t="s">
        <v>1</v>
      </c>
      <c r="U25" s="7"/>
      <c r="V25" s="7"/>
      <c r="W25" s="15" t="s">
        <v>114</v>
      </c>
      <c r="X25" s="7">
        <v>1100</v>
      </c>
      <c r="Y25" s="7"/>
      <c r="Z25" s="7"/>
      <c r="AA25" s="7"/>
      <c r="AB25" s="7">
        <v>1143</v>
      </c>
      <c r="AC25" s="7">
        <v>1412</v>
      </c>
      <c r="AD25" s="9">
        <f>N25+J25+L25+P25+S25+V25+X25+Z25+AA25-AC25</f>
        <v>6140.884</v>
      </c>
    </row>
    <row r="26" spans="1:30" s="10" customFormat="1" ht="30" customHeight="1" x14ac:dyDescent="0.25">
      <c r="A26" s="6">
        <v>3</v>
      </c>
      <c r="B26" s="7" t="s">
        <v>69</v>
      </c>
      <c r="C26" s="7" t="s">
        <v>32</v>
      </c>
      <c r="D26" s="7" t="s">
        <v>70</v>
      </c>
      <c r="E26" s="7" t="s">
        <v>71</v>
      </c>
      <c r="F26" s="7" t="s">
        <v>72</v>
      </c>
      <c r="G26" s="8">
        <v>38127</v>
      </c>
      <c r="H26" s="8">
        <v>44957</v>
      </c>
      <c r="I26" s="7">
        <f>DATEDIF(G26,H26,"d")</f>
        <v>6830</v>
      </c>
      <c r="J26" s="7">
        <f>I26*0.5</f>
        <v>3415</v>
      </c>
      <c r="K26" s="7">
        <v>1644</v>
      </c>
      <c r="L26" s="9">
        <f>K26*0.821</f>
        <v>1349.7239999999999</v>
      </c>
      <c r="M26" s="7">
        <v>527</v>
      </c>
      <c r="N26" s="7">
        <v>105.4</v>
      </c>
      <c r="O26" s="7"/>
      <c r="P26" s="7"/>
      <c r="Q26" s="9">
        <f>L26+N26+P26</f>
        <v>1455.124</v>
      </c>
      <c r="R26" s="7" t="s">
        <v>32</v>
      </c>
      <c r="S26" s="7">
        <v>350</v>
      </c>
      <c r="T26" s="7" t="s">
        <v>1</v>
      </c>
      <c r="U26" s="7"/>
      <c r="V26" s="7"/>
      <c r="W26" s="7" t="s">
        <v>73</v>
      </c>
      <c r="X26" s="7">
        <v>500</v>
      </c>
      <c r="Y26" s="7"/>
      <c r="Z26" s="7"/>
      <c r="AA26" s="7"/>
      <c r="AB26" s="7">
        <v>63</v>
      </c>
      <c r="AC26" s="7">
        <v>300</v>
      </c>
      <c r="AD26" s="9">
        <f>N26+J26+L26+P26+S26+V26+X26+Z26+AA26-AC26</f>
        <v>5420.1239999999998</v>
      </c>
    </row>
    <row r="27" spans="1:30" s="10" customFormat="1" ht="30" customHeight="1" x14ac:dyDescent="0.25">
      <c r="A27" s="6">
        <v>4</v>
      </c>
      <c r="B27" s="7" t="s">
        <v>65</v>
      </c>
      <c r="C27" s="7" t="s">
        <v>52</v>
      </c>
      <c r="D27" s="7" t="s">
        <v>66</v>
      </c>
      <c r="E27" s="7" t="s">
        <v>67</v>
      </c>
      <c r="F27" s="7" t="s">
        <v>68</v>
      </c>
      <c r="G27" s="8">
        <v>39301</v>
      </c>
      <c r="H27" s="8">
        <v>44957</v>
      </c>
      <c r="I27" s="7">
        <f>DATEDIF(G27,H27,"d")</f>
        <v>5656</v>
      </c>
      <c r="J27" s="7">
        <f>I27*0.5</f>
        <v>2828</v>
      </c>
      <c r="K27" s="7">
        <v>632</v>
      </c>
      <c r="L27" s="9">
        <f>K27*0.821</f>
        <v>518.87199999999996</v>
      </c>
      <c r="M27" s="7"/>
      <c r="N27" s="7"/>
      <c r="O27" s="7"/>
      <c r="P27" s="7"/>
      <c r="Q27" s="9">
        <f>L27+N27+P27</f>
        <v>518.87199999999996</v>
      </c>
      <c r="R27" s="7" t="s">
        <v>52</v>
      </c>
      <c r="S27" s="7">
        <v>200</v>
      </c>
      <c r="T27" s="7" t="s">
        <v>1</v>
      </c>
      <c r="U27" s="7"/>
      <c r="V27" s="7"/>
      <c r="W27" s="7"/>
      <c r="X27" s="7"/>
      <c r="Y27" s="7"/>
      <c r="Z27" s="7"/>
      <c r="AA27" s="7"/>
      <c r="AB27" s="7">
        <v>141</v>
      </c>
      <c r="AC27" s="7">
        <v>410</v>
      </c>
      <c r="AD27" s="9">
        <f>N27+J27+L27+P27+S27+V27+X27+Z27+AA27-AC27</f>
        <v>3136.8719999999998</v>
      </c>
    </row>
    <row r="28" spans="1:30" s="14" customFormat="1" ht="30" customHeight="1" x14ac:dyDescent="0.25">
      <c r="A28" s="19" t="s">
        <v>74</v>
      </c>
      <c r="B28" s="11"/>
      <c r="C28" s="11"/>
      <c r="D28" s="11"/>
      <c r="E28" s="11"/>
      <c r="F28" s="11"/>
      <c r="G28" s="12"/>
      <c r="H28" s="12"/>
      <c r="I28" s="7"/>
      <c r="J28" s="11"/>
      <c r="K28" s="11"/>
      <c r="L28" s="13"/>
      <c r="M28" s="11"/>
      <c r="N28" s="11"/>
      <c r="O28" s="11"/>
      <c r="P28" s="11"/>
      <c r="Q28" s="13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9"/>
    </row>
    <row r="29" spans="1:30" s="10" customFormat="1" ht="30" customHeight="1" x14ac:dyDescent="0.25">
      <c r="A29" s="6">
        <v>1</v>
      </c>
      <c r="B29" s="7" t="s">
        <v>106</v>
      </c>
      <c r="C29" s="7" t="s">
        <v>107</v>
      </c>
      <c r="D29" s="7" t="s">
        <v>108</v>
      </c>
      <c r="E29" s="7" t="s">
        <v>71</v>
      </c>
      <c r="F29" s="7" t="s">
        <v>109</v>
      </c>
      <c r="G29" s="8">
        <v>37875</v>
      </c>
      <c r="H29" s="8">
        <v>44957</v>
      </c>
      <c r="I29" s="7">
        <f>DATEDIF(G29,H29,"d")</f>
        <v>7082</v>
      </c>
      <c r="J29" s="7">
        <f>I29*0.5</f>
        <v>3541</v>
      </c>
      <c r="K29" s="7">
        <v>1827</v>
      </c>
      <c r="L29" s="9">
        <f>K29*0.821</f>
        <v>1499.9669999999999</v>
      </c>
      <c r="M29" s="7"/>
      <c r="N29" s="7"/>
      <c r="O29" s="7"/>
      <c r="P29" s="7"/>
      <c r="Q29" s="9">
        <f>L29+N29+P29</f>
        <v>1499.9669999999999</v>
      </c>
      <c r="R29" s="7" t="s">
        <v>85</v>
      </c>
      <c r="S29" s="7">
        <v>300</v>
      </c>
      <c r="T29" s="7" t="s">
        <v>1</v>
      </c>
      <c r="U29" s="7"/>
      <c r="V29" s="7"/>
      <c r="W29" s="7" t="s">
        <v>111</v>
      </c>
      <c r="X29" s="7">
        <v>600</v>
      </c>
      <c r="Y29" s="7"/>
      <c r="Z29" s="7"/>
      <c r="AA29" s="7"/>
      <c r="AB29" s="7"/>
      <c r="AC29" s="7"/>
      <c r="AD29" s="9">
        <f>N29+J29+L29+P29+S29+V29+X29+Z29+AA29-AC29</f>
        <v>5940.9669999999996</v>
      </c>
    </row>
    <row r="30" spans="1:30" s="10" customFormat="1" ht="30" customHeight="1" x14ac:dyDescent="0.25">
      <c r="A30" s="6">
        <v>2</v>
      </c>
      <c r="B30" s="7" t="s">
        <v>75</v>
      </c>
      <c r="C30" s="7" t="s">
        <v>76</v>
      </c>
      <c r="D30" s="7" t="s">
        <v>77</v>
      </c>
      <c r="E30" s="7" t="s">
        <v>78</v>
      </c>
      <c r="F30" s="7" t="s">
        <v>79</v>
      </c>
      <c r="G30" s="8">
        <v>38093</v>
      </c>
      <c r="H30" s="8">
        <v>42683</v>
      </c>
      <c r="I30" s="7">
        <f>DATEDIF(G30,H30,"d")</f>
        <v>4590</v>
      </c>
      <c r="J30" s="7">
        <f>I30*0.5</f>
        <v>2295</v>
      </c>
      <c r="K30" s="7">
        <v>1550</v>
      </c>
      <c r="L30" s="9">
        <f>K30*0.821</f>
        <v>1272.55</v>
      </c>
      <c r="M30" s="7"/>
      <c r="N30" s="7"/>
      <c r="O30" s="7"/>
      <c r="P30" s="7"/>
      <c r="Q30" s="9">
        <f>L30+N30+P30</f>
        <v>1272.55</v>
      </c>
      <c r="R30" s="7" t="s">
        <v>76</v>
      </c>
      <c r="S30" s="7">
        <v>250</v>
      </c>
      <c r="T30" s="7" t="s">
        <v>80</v>
      </c>
      <c r="U30" s="7">
        <v>20</v>
      </c>
      <c r="V30" s="7">
        <v>200</v>
      </c>
      <c r="W30" s="7"/>
      <c r="X30" s="7"/>
      <c r="Y30" s="7"/>
      <c r="Z30" s="7"/>
      <c r="AA30" s="7"/>
      <c r="AB30" s="7">
        <v>206</v>
      </c>
      <c r="AC30" s="7">
        <v>475</v>
      </c>
      <c r="AD30" s="9">
        <f>N30+J30+L30+P30+S30+V30+X30+Z30+AA30-AC30</f>
        <v>3542.55</v>
      </c>
    </row>
    <row r="31" spans="1:30" s="14" customFormat="1" ht="30" customHeight="1" x14ac:dyDescent="0.25">
      <c r="A31" s="19" t="s">
        <v>81</v>
      </c>
      <c r="B31" s="11"/>
      <c r="C31" s="11"/>
      <c r="D31" s="11"/>
      <c r="E31" s="11"/>
      <c r="F31" s="11"/>
      <c r="G31" s="12"/>
      <c r="H31" s="12"/>
      <c r="I31" s="7"/>
      <c r="J31" s="11"/>
      <c r="K31" s="11"/>
      <c r="L31" s="13"/>
      <c r="M31" s="11"/>
      <c r="N31" s="11"/>
      <c r="O31" s="11"/>
      <c r="P31" s="11"/>
      <c r="Q31" s="13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9"/>
    </row>
    <row r="32" spans="1:30" s="10" customFormat="1" ht="30" customHeight="1" x14ac:dyDescent="0.25">
      <c r="A32" s="6">
        <v>1</v>
      </c>
      <c r="B32" s="7" t="s">
        <v>93</v>
      </c>
      <c r="C32" s="7" t="s">
        <v>85</v>
      </c>
      <c r="D32" s="7" t="s">
        <v>94</v>
      </c>
      <c r="E32" s="7" t="s">
        <v>45</v>
      </c>
      <c r="F32" s="7" t="s">
        <v>46</v>
      </c>
      <c r="G32" s="8">
        <v>37885</v>
      </c>
      <c r="H32" s="8">
        <v>44957</v>
      </c>
      <c r="I32" s="7">
        <f>DATEDIF(G32,H32,"d")</f>
        <v>7072</v>
      </c>
      <c r="J32" s="7">
        <f>I32*0.5</f>
        <v>3536</v>
      </c>
      <c r="K32" s="7">
        <v>2132</v>
      </c>
      <c r="L32" s="9">
        <f>K32*0.821</f>
        <v>1750.3719999999998</v>
      </c>
      <c r="M32" s="7"/>
      <c r="N32" s="7"/>
      <c r="O32" s="7"/>
      <c r="P32" s="7"/>
      <c r="Q32" s="9">
        <f>L32+N32+P32</f>
        <v>1750.3719999999998</v>
      </c>
      <c r="R32" s="7" t="s">
        <v>85</v>
      </c>
      <c r="S32" s="7">
        <v>300</v>
      </c>
      <c r="T32" s="7" t="s">
        <v>1</v>
      </c>
      <c r="U32" s="7"/>
      <c r="V32" s="7"/>
      <c r="W32" s="7"/>
      <c r="X32" s="7"/>
      <c r="Y32" s="7"/>
      <c r="Z32" s="7"/>
      <c r="AA32" s="7"/>
      <c r="AB32" s="7"/>
      <c r="AC32" s="7"/>
      <c r="AD32" s="9">
        <f>N32+J32+L32+P32+S32+V32+X32+Z32+AA32-AC32</f>
        <v>5586.3719999999994</v>
      </c>
    </row>
    <row r="33" spans="1:30" s="10" customFormat="1" ht="30" customHeight="1" x14ac:dyDescent="0.25">
      <c r="A33" s="6">
        <v>2</v>
      </c>
      <c r="B33" s="7" t="s">
        <v>82</v>
      </c>
      <c r="C33" s="7" t="s">
        <v>32</v>
      </c>
      <c r="D33" s="7" t="s">
        <v>83</v>
      </c>
      <c r="E33" s="7" t="s">
        <v>49</v>
      </c>
      <c r="F33" s="7" t="s">
        <v>84</v>
      </c>
      <c r="G33" s="8">
        <v>37492</v>
      </c>
      <c r="H33" s="8">
        <v>44957</v>
      </c>
      <c r="I33" s="7">
        <f>DATEDIF(G33,H33,"d")</f>
        <v>7465</v>
      </c>
      <c r="J33" s="7">
        <f>I33*0.5</f>
        <v>3732.5</v>
      </c>
      <c r="K33" s="7">
        <v>1736</v>
      </c>
      <c r="L33" s="9">
        <f>K33*0.821</f>
        <v>1425.2559999999999</v>
      </c>
      <c r="M33" s="7"/>
      <c r="N33" s="7"/>
      <c r="O33" s="7"/>
      <c r="P33" s="7"/>
      <c r="Q33" s="9">
        <f>L33+N33+P33</f>
        <v>1425.2559999999999</v>
      </c>
      <c r="R33" s="7" t="s">
        <v>32</v>
      </c>
      <c r="S33" s="7">
        <v>350</v>
      </c>
      <c r="T33" s="7" t="s">
        <v>1</v>
      </c>
      <c r="U33" s="7"/>
      <c r="V33" s="7"/>
      <c r="W33" s="7"/>
      <c r="X33" s="7"/>
      <c r="Y33" s="7"/>
      <c r="Z33" s="7"/>
      <c r="AA33" s="7"/>
      <c r="AB33" s="7">
        <v>189</v>
      </c>
      <c r="AC33" s="7">
        <v>458</v>
      </c>
      <c r="AD33" s="9">
        <f>N33+J33+L33+P33+S33+V33+X33+Z33+AA33-AC33</f>
        <v>5049.7559999999994</v>
      </c>
    </row>
  </sheetData>
  <sortState ref="A24:AG27">
    <sortCondition descending="1" ref="AD24:AD27"/>
  </sortState>
  <pageMargins left="0.85" right="0.41" top="0.61" bottom="0.34" header="0.3" footer="0.3"/>
  <pageSetup paperSize="8" scale="48" fitToHeight="1410" orientation="landscape" horizontalDpi="180" verticalDpi="180" r:id="rId1"/>
  <colBreaks count="1" manualBreakCount="1">
    <brk id="17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KURUNEGALA</vt:lpstr>
      <vt:lpstr>KURUNEGALA!Print_Area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2023-09-22T06:53:49Z</dcterms:modified>
</cp:coreProperties>
</file>